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3EEB3001-DD24-47E0-8D1E-D5B8F74F2AE3}" xr6:coauthVersionLast="45" xr6:coauthVersionMax="45" xr10:uidLastSave="{00000000-0000-0000-0000-000000000000}"/>
  <bookViews>
    <workbookView xWindow="-120" yWindow="-120" windowWidth="38640" windowHeight="23640" xr2:uid="{00000000-000D-0000-FFFF-FFFF00000000}"/>
  </bookViews>
  <sheets>
    <sheet name="Viable" sheetId="3" r:id="rId1"/>
    <sheet name="uVia" sheetId="1" r:id="rId2"/>
    <sheet name="SoC" sheetId="2" r:id="rId3"/>
  </sheets>
  <definedNames>
    <definedName name="_xlnm._FilterDatabase" localSheetId="2" hidden="1">SoC!$A$2:$AC$61</definedName>
    <definedName name="_xlnm._FilterDatabase" localSheetId="1" hidden="1">uVia!$A$2:$Z$52</definedName>
    <definedName name="_xlnm._FilterDatabase" localSheetId="0" hidden="1">Viable!$A$2:$Z$254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0" i="3" l="1"/>
  <c r="I109" i="3"/>
  <c r="U40" i="3" l="1"/>
  <c r="T40" i="3"/>
  <c r="U179" i="3"/>
  <c r="T179" i="3"/>
  <c r="I179" i="3"/>
  <c r="L179" i="3" s="1"/>
  <c r="G179" i="3"/>
  <c r="F179" i="3"/>
  <c r="U178" i="3"/>
  <c r="T178" i="3"/>
  <c r="I178" i="3"/>
  <c r="L178" i="3" s="1"/>
  <c r="G178" i="3"/>
  <c r="F178" i="3"/>
  <c r="U180" i="3"/>
  <c r="T180" i="3"/>
  <c r="I180" i="3"/>
  <c r="K180" i="3" s="1"/>
  <c r="G180" i="3"/>
  <c r="F180" i="3"/>
  <c r="U183" i="3"/>
  <c r="T183" i="3"/>
  <c r="I183" i="3"/>
  <c r="L183" i="3" s="1"/>
  <c r="G183" i="3"/>
  <c r="F183" i="3"/>
  <c r="U181" i="3"/>
  <c r="T181" i="3"/>
  <c r="I181" i="3"/>
  <c r="L181" i="3" s="1"/>
  <c r="G181" i="3"/>
  <c r="F181" i="3"/>
  <c r="U182" i="3"/>
  <c r="T182" i="3"/>
  <c r="I182" i="3"/>
  <c r="K182" i="3" s="1"/>
  <c r="G182" i="3"/>
  <c r="F182" i="3"/>
  <c r="U185" i="3"/>
  <c r="T185" i="3"/>
  <c r="I185" i="3"/>
  <c r="L185" i="3" s="1"/>
  <c r="G185" i="3"/>
  <c r="F185" i="3"/>
  <c r="U186" i="3"/>
  <c r="T186" i="3"/>
  <c r="I186" i="3"/>
  <c r="L186" i="3" s="1"/>
  <c r="G186" i="3"/>
  <c r="F186" i="3"/>
  <c r="U184" i="3"/>
  <c r="T184" i="3"/>
  <c r="I184" i="3"/>
  <c r="L184" i="3" s="1"/>
  <c r="G184" i="3"/>
  <c r="F184" i="3"/>
  <c r="U188" i="3"/>
  <c r="T188" i="3"/>
  <c r="I188" i="3"/>
  <c r="L188" i="3" s="1"/>
  <c r="G188" i="3"/>
  <c r="F188" i="3"/>
  <c r="U189" i="3"/>
  <c r="T189" i="3"/>
  <c r="I189" i="3"/>
  <c r="L189" i="3" s="1"/>
  <c r="G189" i="3"/>
  <c r="F189" i="3"/>
  <c r="U187" i="3"/>
  <c r="T187" i="3"/>
  <c r="I187" i="3"/>
  <c r="K187" i="3" s="1"/>
  <c r="G187" i="3"/>
  <c r="F187" i="3"/>
  <c r="U176" i="3"/>
  <c r="T176" i="3"/>
  <c r="I176" i="3"/>
  <c r="K176" i="3" s="1"/>
  <c r="G176" i="3"/>
  <c r="F176" i="3"/>
  <c r="U177" i="3"/>
  <c r="T177" i="3"/>
  <c r="I177" i="3"/>
  <c r="K177" i="3" s="1"/>
  <c r="G177" i="3"/>
  <c r="F177" i="3"/>
  <c r="U172" i="3"/>
  <c r="T172" i="3"/>
  <c r="I172" i="3"/>
  <c r="L172" i="3" s="1"/>
  <c r="G172" i="3"/>
  <c r="F172" i="3"/>
  <c r="U173" i="3"/>
  <c r="T173" i="3"/>
  <c r="I173" i="3"/>
  <c r="L173" i="3" s="1"/>
  <c r="G173" i="3"/>
  <c r="F173" i="3"/>
  <c r="U171" i="3"/>
  <c r="T171" i="3"/>
  <c r="I171" i="3"/>
  <c r="L171" i="3" s="1"/>
  <c r="G171" i="3"/>
  <c r="F171" i="3"/>
  <c r="U174" i="3"/>
  <c r="T174" i="3"/>
  <c r="I174" i="3"/>
  <c r="L174" i="3" s="1"/>
  <c r="G174" i="3"/>
  <c r="F174" i="3"/>
  <c r="U175" i="3"/>
  <c r="T175" i="3"/>
  <c r="I175" i="3"/>
  <c r="L175" i="3" s="1"/>
  <c r="G175" i="3"/>
  <c r="F175" i="3"/>
  <c r="U162" i="3"/>
  <c r="T162" i="3"/>
  <c r="I162" i="3"/>
  <c r="L162" i="3" s="1"/>
  <c r="G162" i="3"/>
  <c r="F162" i="3"/>
  <c r="U160" i="3"/>
  <c r="T160" i="3"/>
  <c r="I160" i="3"/>
  <c r="L160" i="3" s="1"/>
  <c r="G160" i="3"/>
  <c r="F160" i="3"/>
  <c r="U161" i="3"/>
  <c r="T161" i="3"/>
  <c r="I161" i="3"/>
  <c r="L161" i="3" s="1"/>
  <c r="G161" i="3"/>
  <c r="F161" i="3"/>
  <c r="U164" i="3"/>
  <c r="T164" i="3"/>
  <c r="I164" i="3"/>
  <c r="K164" i="3" s="1"/>
  <c r="G164" i="3"/>
  <c r="F164" i="3"/>
  <c r="U163" i="3"/>
  <c r="T163" i="3"/>
  <c r="I163" i="3"/>
  <c r="L163" i="3" s="1"/>
  <c r="G163" i="3"/>
  <c r="F163" i="3"/>
  <c r="U167" i="3"/>
  <c r="T167" i="3"/>
  <c r="I167" i="3"/>
  <c r="L167" i="3" s="1"/>
  <c r="G167" i="3"/>
  <c r="F167" i="3"/>
  <c r="U165" i="3"/>
  <c r="T165" i="3"/>
  <c r="I165" i="3"/>
  <c r="K165" i="3" s="1"/>
  <c r="G165" i="3"/>
  <c r="F165" i="3"/>
  <c r="U166" i="3"/>
  <c r="T166" i="3"/>
  <c r="I166" i="3"/>
  <c r="K166" i="3" s="1"/>
  <c r="G166" i="3"/>
  <c r="F166" i="3"/>
  <c r="U169" i="3"/>
  <c r="T169" i="3"/>
  <c r="I169" i="3"/>
  <c r="K169" i="3" s="1"/>
  <c r="G169" i="3"/>
  <c r="F169" i="3"/>
  <c r="U168" i="3"/>
  <c r="T168" i="3"/>
  <c r="I168" i="3"/>
  <c r="L168" i="3" s="1"/>
  <c r="G168" i="3"/>
  <c r="F168" i="3"/>
  <c r="U170" i="3"/>
  <c r="T170" i="3"/>
  <c r="I170" i="3"/>
  <c r="L170" i="3" s="1"/>
  <c r="G170" i="3"/>
  <c r="F170" i="3"/>
  <c r="U140" i="3"/>
  <c r="T140" i="3"/>
  <c r="I140" i="3"/>
  <c r="L140" i="3" s="1"/>
  <c r="U136" i="3"/>
  <c r="T136" i="3"/>
  <c r="I136" i="3"/>
  <c r="L136" i="3" s="1"/>
  <c r="U139" i="3"/>
  <c r="T139" i="3"/>
  <c r="I139" i="3"/>
  <c r="L139" i="3" s="1"/>
  <c r="U138" i="3"/>
  <c r="T138" i="3"/>
  <c r="I138" i="3"/>
  <c r="L138" i="3" s="1"/>
  <c r="U137" i="3"/>
  <c r="T137" i="3"/>
  <c r="I137" i="3"/>
  <c r="L137" i="3" s="1"/>
  <c r="U145" i="3"/>
  <c r="T145" i="3"/>
  <c r="I145" i="3"/>
  <c r="K145" i="3" s="1"/>
  <c r="U141" i="3"/>
  <c r="T141" i="3"/>
  <c r="I141" i="3"/>
  <c r="L141" i="3" s="1"/>
  <c r="U144" i="3"/>
  <c r="T144" i="3"/>
  <c r="I144" i="3"/>
  <c r="L144" i="3" s="1"/>
  <c r="U143" i="3"/>
  <c r="T143" i="3"/>
  <c r="I143" i="3"/>
  <c r="K143" i="3" s="1"/>
  <c r="U142" i="3"/>
  <c r="T142" i="3"/>
  <c r="I142" i="3"/>
  <c r="K142" i="3" s="1"/>
  <c r="U148" i="3"/>
  <c r="T148" i="3"/>
  <c r="I148" i="3"/>
  <c r="L148" i="3" s="1"/>
  <c r="U149" i="3"/>
  <c r="T149" i="3"/>
  <c r="I149" i="3"/>
  <c r="L149" i="3" s="1"/>
  <c r="U147" i="3"/>
  <c r="T147" i="3"/>
  <c r="I147" i="3"/>
  <c r="K147" i="3" s="1"/>
  <c r="U146" i="3"/>
  <c r="T146" i="3"/>
  <c r="I146" i="3"/>
  <c r="L146" i="3" s="1"/>
  <c r="U151" i="3"/>
  <c r="T151" i="3"/>
  <c r="I151" i="3"/>
  <c r="L151" i="3" s="1"/>
  <c r="U152" i="3"/>
  <c r="T152" i="3"/>
  <c r="I152" i="3"/>
  <c r="K152" i="3" s="1"/>
  <c r="U150" i="3"/>
  <c r="T150" i="3"/>
  <c r="I150" i="3"/>
  <c r="L150" i="3" s="1"/>
  <c r="U153" i="3"/>
  <c r="T153" i="3"/>
  <c r="I153" i="3"/>
  <c r="K153" i="3" s="1"/>
  <c r="U154" i="3"/>
  <c r="T154" i="3"/>
  <c r="I154" i="3"/>
  <c r="L154" i="3" s="1"/>
  <c r="U155" i="3"/>
  <c r="T155" i="3"/>
  <c r="I155" i="3"/>
  <c r="L155" i="3" s="1"/>
  <c r="U156" i="3"/>
  <c r="T156" i="3"/>
  <c r="I156" i="3"/>
  <c r="L156" i="3" s="1"/>
  <c r="U157" i="3"/>
  <c r="T157" i="3"/>
  <c r="I157" i="3"/>
  <c r="L157" i="3" s="1"/>
  <c r="U158" i="3"/>
  <c r="T158" i="3"/>
  <c r="I158" i="3"/>
  <c r="L158" i="3" s="1"/>
  <c r="U159" i="3"/>
  <c r="T159" i="3"/>
  <c r="I159" i="3"/>
  <c r="L159" i="3" s="1"/>
  <c r="U135" i="3"/>
  <c r="T135" i="3"/>
  <c r="I135" i="3"/>
  <c r="K135" i="3" s="1"/>
  <c r="U129" i="3"/>
  <c r="T129" i="3"/>
  <c r="I129" i="3"/>
  <c r="K129" i="3" s="1"/>
  <c r="U130" i="3"/>
  <c r="T130" i="3"/>
  <c r="I130" i="3"/>
  <c r="L130" i="3" s="1"/>
  <c r="U131" i="3"/>
  <c r="T131" i="3"/>
  <c r="I131" i="3"/>
  <c r="K131" i="3" s="1"/>
  <c r="U132" i="3"/>
  <c r="T132" i="3"/>
  <c r="I132" i="3"/>
  <c r="K132" i="3" s="1"/>
  <c r="U133" i="3"/>
  <c r="T133" i="3"/>
  <c r="I133" i="3"/>
  <c r="K133" i="3" s="1"/>
  <c r="U134" i="3"/>
  <c r="T134" i="3"/>
  <c r="I134" i="3"/>
  <c r="L134" i="3" s="1"/>
  <c r="U126" i="3"/>
  <c r="T126" i="3"/>
  <c r="I126" i="3"/>
  <c r="L126" i="3" s="1"/>
  <c r="U127" i="3"/>
  <c r="T127" i="3"/>
  <c r="I127" i="3"/>
  <c r="L127" i="3" s="1"/>
  <c r="U128" i="3"/>
  <c r="T128" i="3"/>
  <c r="I128" i="3"/>
  <c r="K128" i="3" s="1"/>
  <c r="U125" i="3"/>
  <c r="T125" i="3"/>
  <c r="I125" i="3"/>
  <c r="L125" i="3" s="1"/>
  <c r="U120" i="3"/>
  <c r="T120" i="3"/>
  <c r="I120" i="3"/>
  <c r="L120" i="3" s="1"/>
  <c r="U121" i="3"/>
  <c r="T121" i="3"/>
  <c r="I121" i="3"/>
  <c r="L121" i="3" s="1"/>
  <c r="U122" i="3"/>
  <c r="T122" i="3"/>
  <c r="I122" i="3"/>
  <c r="L122" i="3" s="1"/>
  <c r="U123" i="3"/>
  <c r="T123" i="3"/>
  <c r="I123" i="3"/>
  <c r="L123" i="3" s="1"/>
  <c r="U124" i="3"/>
  <c r="T124" i="3"/>
  <c r="I124" i="3"/>
  <c r="K124" i="3" s="1"/>
  <c r="U112" i="3"/>
  <c r="T112" i="3"/>
  <c r="I112" i="3"/>
  <c r="K112" i="3" s="1"/>
  <c r="U111" i="3"/>
  <c r="T111" i="3"/>
  <c r="I111" i="3"/>
  <c r="L111" i="3" s="1"/>
  <c r="U113" i="3"/>
  <c r="T113" i="3"/>
  <c r="I113" i="3"/>
  <c r="L113" i="3" s="1"/>
  <c r="U114" i="3"/>
  <c r="T114" i="3"/>
  <c r="I114" i="3"/>
  <c r="L114" i="3" s="1"/>
  <c r="U115" i="3"/>
  <c r="T115" i="3"/>
  <c r="I115" i="3"/>
  <c r="L115" i="3" s="1"/>
  <c r="U117" i="3"/>
  <c r="T117" i="3"/>
  <c r="I117" i="3"/>
  <c r="L117" i="3" s="1"/>
  <c r="U116" i="3"/>
  <c r="T116" i="3"/>
  <c r="I116" i="3"/>
  <c r="L116" i="3" s="1"/>
  <c r="U119" i="3"/>
  <c r="T119" i="3"/>
  <c r="I119" i="3"/>
  <c r="L119" i="3" s="1"/>
  <c r="U118" i="3"/>
  <c r="T118" i="3"/>
  <c r="I118" i="3"/>
  <c r="L118" i="3" s="1"/>
  <c r="U110" i="3"/>
  <c r="T110" i="3"/>
  <c r="K110" i="3"/>
  <c r="U109" i="3"/>
  <c r="T109" i="3"/>
  <c r="L109" i="3"/>
  <c r="K185" i="3" l="1"/>
  <c r="K149" i="3"/>
  <c r="K186" i="3"/>
  <c r="K120" i="3"/>
  <c r="K168" i="3"/>
  <c r="K138" i="3"/>
  <c r="K184" i="3"/>
  <c r="K144" i="3"/>
  <c r="K173" i="3"/>
  <c r="K171" i="3"/>
  <c r="L187" i="3"/>
  <c r="L133" i="3"/>
  <c r="L145" i="3"/>
  <c r="L164" i="3"/>
  <c r="K162" i="3"/>
  <c r="L180" i="3"/>
  <c r="L153" i="3"/>
  <c r="K136" i="3"/>
  <c r="L182" i="3"/>
  <c r="L129" i="3"/>
  <c r="K121" i="3"/>
  <c r="K156" i="3"/>
  <c r="K137" i="3"/>
  <c r="L177" i="3"/>
  <c r="K189" i="3"/>
  <c r="L165" i="3"/>
  <c r="L142" i="3"/>
  <c r="K127" i="3"/>
  <c r="L169" i="3"/>
  <c r="K167" i="3"/>
  <c r="K181" i="3"/>
  <c r="K117" i="3"/>
  <c r="L128" i="3"/>
  <c r="K140" i="3"/>
  <c r="L135" i="3"/>
  <c r="K161" i="3"/>
  <c r="K178" i="3"/>
  <c r="K146" i="3"/>
  <c r="L110" i="3"/>
  <c r="K115" i="3"/>
  <c r="K175" i="3"/>
  <c r="K122" i="3"/>
  <c r="K118" i="3"/>
  <c r="L112" i="3"/>
  <c r="K114" i="3"/>
  <c r="L152" i="3"/>
  <c r="K111" i="3"/>
  <c r="K150" i="3"/>
  <c r="L143" i="3"/>
  <c r="L124" i="3"/>
  <c r="K170" i="3"/>
  <c r="L176" i="3"/>
  <c r="K188" i="3"/>
  <c r="L147" i="3"/>
  <c r="K159" i="3"/>
  <c r="K119" i="3"/>
  <c r="K126" i="3"/>
  <c r="L131" i="3"/>
  <c r="L166" i="3"/>
  <c r="K163" i="3"/>
  <c r="K183" i="3"/>
  <c r="K109" i="3"/>
  <c r="K113" i="3"/>
  <c r="K123" i="3"/>
  <c r="K125" i="3"/>
  <c r="K130" i="3"/>
  <c r="K158" i="3"/>
  <c r="K154" i="3"/>
  <c r="K151" i="3"/>
  <c r="K148" i="3"/>
  <c r="K141" i="3"/>
  <c r="K139" i="3"/>
  <c r="K160" i="3"/>
  <c r="K179" i="3"/>
  <c r="L132" i="3"/>
  <c r="K116" i="3"/>
  <c r="K134" i="3"/>
  <c r="K174" i="3"/>
  <c r="K157" i="3"/>
  <c r="K172" i="3"/>
  <c r="K155" i="3"/>
  <c r="U190" i="3" l="1"/>
  <c r="T190" i="3"/>
  <c r="U193" i="3"/>
  <c r="T193" i="3"/>
  <c r="I190" i="3"/>
  <c r="K190" i="3" s="1"/>
  <c r="G190" i="3"/>
  <c r="F190" i="3"/>
  <c r="I193" i="3"/>
  <c r="L193" i="3" s="1"/>
  <c r="G193" i="3"/>
  <c r="F193" i="3"/>
  <c r="U68" i="3"/>
  <c r="T68" i="3"/>
  <c r="I68" i="3"/>
  <c r="L68" i="3" s="1"/>
  <c r="G68" i="3"/>
  <c r="F68" i="3"/>
  <c r="U72" i="3"/>
  <c r="T72" i="3"/>
  <c r="U74" i="3"/>
  <c r="T74" i="3"/>
  <c r="U75" i="3"/>
  <c r="T75" i="3"/>
  <c r="U76" i="3"/>
  <c r="T76" i="3"/>
  <c r="U77" i="3"/>
  <c r="T77" i="3"/>
  <c r="U78" i="3"/>
  <c r="T78" i="3"/>
  <c r="I72" i="3"/>
  <c r="K72" i="3" s="1"/>
  <c r="G72" i="3"/>
  <c r="F72" i="3"/>
  <c r="I76" i="3"/>
  <c r="L76" i="3" s="1"/>
  <c r="G76" i="3"/>
  <c r="F76" i="3"/>
  <c r="I78" i="3"/>
  <c r="L78" i="3" s="1"/>
  <c r="G78" i="3"/>
  <c r="F78" i="3"/>
  <c r="U51" i="3"/>
  <c r="T51" i="3"/>
  <c r="I51" i="3"/>
  <c r="L51" i="3" s="1"/>
  <c r="G51" i="3"/>
  <c r="F51" i="3"/>
  <c r="I40" i="3"/>
  <c r="L40" i="3" s="1"/>
  <c r="G40" i="3"/>
  <c r="F40" i="3"/>
  <c r="U20" i="3"/>
  <c r="T20" i="3"/>
  <c r="U22" i="3"/>
  <c r="T22" i="3"/>
  <c r="U25" i="3"/>
  <c r="T25" i="3"/>
  <c r="I20" i="3"/>
  <c r="K20" i="3" s="1"/>
  <c r="I22" i="3"/>
  <c r="L22" i="3" s="1"/>
  <c r="I25" i="3"/>
  <c r="L25" i="3" s="1"/>
  <c r="G20" i="3"/>
  <c r="F20" i="3"/>
  <c r="G22" i="3"/>
  <c r="F22" i="3"/>
  <c r="G25" i="3"/>
  <c r="F25" i="3"/>
  <c r="G4" i="3"/>
  <c r="F4" i="3"/>
  <c r="G3" i="3"/>
  <c r="F3" i="3"/>
  <c r="G5" i="3"/>
  <c r="F5" i="3"/>
  <c r="G6" i="3"/>
  <c r="F6" i="3"/>
  <c r="I4" i="3"/>
  <c r="L4" i="3" s="1"/>
  <c r="I3" i="3"/>
  <c r="L3" i="3" s="1"/>
  <c r="I5" i="3"/>
  <c r="L5" i="3" s="1"/>
  <c r="I6" i="3"/>
  <c r="L6" i="3" s="1"/>
  <c r="U4" i="3"/>
  <c r="T4" i="3"/>
  <c r="U3" i="3"/>
  <c r="T3" i="3"/>
  <c r="U5" i="3"/>
  <c r="T5" i="3"/>
  <c r="U6" i="3"/>
  <c r="T6" i="3"/>
  <c r="L190" i="3" l="1"/>
  <c r="K193" i="3"/>
  <c r="L20" i="3"/>
  <c r="K68" i="3"/>
  <c r="L72" i="3"/>
  <c r="K76" i="3"/>
  <c r="K78" i="3"/>
  <c r="K51" i="3"/>
  <c r="K40" i="3"/>
  <c r="K22" i="3"/>
  <c r="K25" i="3"/>
  <c r="K4" i="3"/>
  <c r="K3" i="3"/>
  <c r="K5" i="3"/>
  <c r="K6" i="3"/>
  <c r="U108" i="3"/>
  <c r="U19" i="3"/>
  <c r="U17" i="3"/>
  <c r="U104" i="3"/>
  <c r="U237" i="3"/>
  <c r="U39" i="3"/>
  <c r="U18" i="3"/>
  <c r="U106" i="3"/>
  <c r="U105" i="3"/>
  <c r="U235" i="3"/>
  <c r="U100" i="3"/>
  <c r="U15" i="3"/>
  <c r="U16" i="3"/>
  <c r="U29" i="3"/>
  <c r="U12" i="3"/>
  <c r="U38" i="3"/>
  <c r="U101" i="3"/>
  <c r="U37" i="3"/>
  <c r="U35" i="3"/>
  <c r="U14" i="3"/>
  <c r="U107" i="3"/>
  <c r="U102" i="3"/>
  <c r="U96" i="3"/>
  <c r="U254" i="3"/>
  <c r="U33" i="3"/>
  <c r="U98" i="3"/>
  <c r="U233" i="3"/>
  <c r="U65" i="3"/>
  <c r="U13" i="3"/>
  <c r="U30" i="3"/>
  <c r="U103" i="3"/>
  <c r="U236" i="3"/>
  <c r="U211" i="3"/>
  <c r="U252" i="3"/>
  <c r="U95" i="3"/>
  <c r="U97" i="3"/>
  <c r="U253" i="3"/>
  <c r="U91" i="3"/>
  <c r="U32" i="3"/>
  <c r="U230" i="3"/>
  <c r="U99" i="3"/>
  <c r="U27" i="3"/>
  <c r="U36" i="3"/>
  <c r="U226" i="3"/>
  <c r="U213" i="3"/>
  <c r="U34" i="3"/>
  <c r="U206" i="3"/>
  <c r="U232" i="3"/>
  <c r="U61" i="3"/>
  <c r="U10" i="3"/>
  <c r="U242" i="3"/>
  <c r="U251" i="3"/>
  <c r="U234" i="3"/>
  <c r="U64" i="3"/>
  <c r="U208" i="3"/>
  <c r="U67" i="3"/>
  <c r="U85" i="3"/>
  <c r="U90" i="3"/>
  <c r="U228" i="3"/>
  <c r="U224" i="3"/>
  <c r="U28" i="3"/>
  <c r="U50" i="3"/>
  <c r="U250" i="3"/>
  <c r="U9" i="3"/>
  <c r="U88" i="3"/>
  <c r="U48" i="3"/>
  <c r="U93" i="3"/>
  <c r="U229" i="3"/>
  <c r="U79" i="3"/>
  <c r="U240" i="3"/>
  <c r="U249" i="3"/>
  <c r="U84" i="3"/>
  <c r="U202" i="3"/>
  <c r="U24" i="3"/>
  <c r="U31" i="3"/>
  <c r="U212" i="3"/>
  <c r="U231" i="3"/>
  <c r="U45" i="3"/>
  <c r="U8" i="3"/>
  <c r="U11" i="3"/>
  <c r="U220" i="3"/>
  <c r="U215" i="3"/>
  <c r="U58" i="3"/>
  <c r="U86" i="3"/>
  <c r="U92" i="3"/>
  <c r="U63" i="3"/>
  <c r="U66" i="3"/>
  <c r="U241" i="3"/>
  <c r="U214" i="3"/>
  <c r="U223" i="3"/>
  <c r="U204" i="3"/>
  <c r="U81" i="3"/>
  <c r="U60" i="3"/>
  <c r="U247" i="3"/>
  <c r="U238" i="3"/>
  <c r="U227" i="3"/>
  <c r="U207" i="3"/>
  <c r="U54" i="3"/>
  <c r="U222" i="3"/>
  <c r="U198" i="3"/>
  <c r="U46" i="3"/>
  <c r="U218" i="3"/>
  <c r="U43" i="3"/>
  <c r="U209" i="3"/>
  <c r="U7" i="3"/>
  <c r="U49" i="3"/>
  <c r="U194" i="3"/>
  <c r="U26" i="3"/>
  <c r="U89" i="3"/>
  <c r="U199" i="3"/>
  <c r="U94" i="3"/>
  <c r="U243" i="3"/>
  <c r="U246" i="3"/>
  <c r="U239" i="3"/>
  <c r="U248" i="3"/>
  <c r="U21" i="3"/>
  <c r="U82" i="3"/>
  <c r="U210" i="3"/>
  <c r="U44" i="3"/>
  <c r="U87" i="3"/>
  <c r="U225" i="3"/>
  <c r="U195" i="3"/>
  <c r="U70" i="3"/>
  <c r="U219" i="3"/>
  <c r="U55" i="3"/>
  <c r="U221" i="3"/>
  <c r="U203" i="3"/>
  <c r="U245" i="3"/>
  <c r="U244" i="3"/>
  <c r="U57" i="3"/>
  <c r="U71" i="3"/>
  <c r="U59" i="3"/>
  <c r="U191" i="3"/>
  <c r="U69" i="3"/>
  <c r="U62" i="3"/>
  <c r="U52" i="3"/>
  <c r="U47" i="3"/>
  <c r="U23" i="3"/>
  <c r="U216" i="3"/>
  <c r="U205" i="3"/>
  <c r="U192" i="3"/>
  <c r="U80" i="3"/>
  <c r="U73" i="3"/>
  <c r="U42" i="3"/>
  <c r="U197" i="3"/>
  <c r="U53" i="3"/>
  <c r="U83" i="3"/>
  <c r="U41" i="3"/>
  <c r="U217" i="3"/>
  <c r="U201" i="3"/>
  <c r="U200" i="3"/>
  <c r="U56" i="3"/>
  <c r="U196" i="3"/>
  <c r="L32" i="2" l="1"/>
  <c r="N32" i="2" s="1"/>
  <c r="L36" i="2"/>
  <c r="L35" i="2"/>
  <c r="O35" i="2" s="1"/>
  <c r="L34" i="2"/>
  <c r="O34" i="2" s="1"/>
  <c r="L33" i="2"/>
  <c r="L29" i="2"/>
  <c r="O29" i="2" s="1"/>
  <c r="L30" i="2"/>
  <c r="N30" i="2" s="1"/>
  <c r="L28" i="2"/>
  <c r="L27" i="2"/>
  <c r="O27" i="2" s="1"/>
  <c r="L31" i="2"/>
  <c r="L24" i="2"/>
  <c r="O24" i="2" s="1"/>
  <c r="L23" i="2"/>
  <c r="N23" i="2" s="1"/>
  <c r="L22" i="2"/>
  <c r="L26" i="2"/>
  <c r="L25" i="2"/>
  <c r="N25" i="2" s="1"/>
  <c r="O28" i="2"/>
  <c r="N31" i="2"/>
  <c r="O22" i="2"/>
  <c r="O26" i="2"/>
  <c r="J51" i="2"/>
  <c r="I51" i="2"/>
  <c r="J48" i="2"/>
  <c r="I48" i="2"/>
  <c r="J44" i="2"/>
  <c r="I44" i="2"/>
  <c r="J41" i="2"/>
  <c r="I41" i="2"/>
  <c r="J46" i="2"/>
  <c r="I46" i="2"/>
  <c r="J50" i="2"/>
  <c r="I50" i="2"/>
  <c r="J49" i="2"/>
  <c r="I49" i="2"/>
  <c r="J45" i="2"/>
  <c r="I45" i="2"/>
  <c r="J43" i="2"/>
  <c r="I43" i="2"/>
  <c r="J40" i="2"/>
  <c r="I40" i="2"/>
  <c r="J39" i="2"/>
  <c r="I39" i="2"/>
  <c r="J38" i="2"/>
  <c r="I38" i="2"/>
  <c r="J47" i="2"/>
  <c r="I47" i="2"/>
  <c r="J42" i="2"/>
  <c r="I42" i="2"/>
  <c r="J37" i="2"/>
  <c r="I37" i="2"/>
  <c r="J76" i="2"/>
  <c r="I76" i="2"/>
  <c r="J75" i="2"/>
  <c r="I75" i="2"/>
  <c r="J74" i="2"/>
  <c r="I74" i="2"/>
  <c r="J73" i="2"/>
  <c r="I73" i="2"/>
  <c r="J71" i="2"/>
  <c r="I71" i="2"/>
  <c r="J70" i="2"/>
  <c r="I70" i="2"/>
  <c r="J69" i="2"/>
  <c r="I69" i="2"/>
  <c r="J65" i="2"/>
  <c r="I65" i="2"/>
  <c r="J63" i="2"/>
  <c r="I63" i="2"/>
  <c r="J72" i="2"/>
  <c r="I72" i="2"/>
  <c r="J67" i="2"/>
  <c r="I67" i="2"/>
  <c r="J66" i="2"/>
  <c r="I66" i="2"/>
  <c r="J64" i="2"/>
  <c r="I64" i="2"/>
  <c r="J61" i="2"/>
  <c r="I61" i="2"/>
  <c r="J60" i="2"/>
  <c r="I60" i="2"/>
  <c r="J68" i="2"/>
  <c r="I68" i="2"/>
  <c r="J62" i="2"/>
  <c r="I62" i="2"/>
  <c r="J59" i="2"/>
  <c r="I59" i="2"/>
  <c r="J58" i="2"/>
  <c r="I58" i="2"/>
  <c r="J56" i="2"/>
  <c r="I56" i="2"/>
  <c r="J54" i="2"/>
  <c r="I54" i="2"/>
  <c r="J57" i="2"/>
  <c r="I57" i="2"/>
  <c r="J55" i="2"/>
  <c r="I55" i="2"/>
  <c r="J53" i="2"/>
  <c r="I53" i="2"/>
  <c r="J52" i="2"/>
  <c r="I52" i="2"/>
  <c r="J32" i="2"/>
  <c r="I32" i="2"/>
  <c r="J36" i="2"/>
  <c r="I36" i="2"/>
  <c r="J35" i="2"/>
  <c r="I35" i="2"/>
  <c r="J34" i="2"/>
  <c r="I34" i="2"/>
  <c r="J33" i="2"/>
  <c r="I33" i="2"/>
  <c r="J29" i="2"/>
  <c r="I29" i="2"/>
  <c r="J30" i="2"/>
  <c r="I30" i="2"/>
  <c r="J28" i="2"/>
  <c r="I28" i="2"/>
  <c r="J27" i="2"/>
  <c r="I27" i="2"/>
  <c r="J31" i="2"/>
  <c r="I31" i="2"/>
  <c r="J24" i="2"/>
  <c r="I24" i="2"/>
  <c r="J23" i="2"/>
  <c r="I23" i="2"/>
  <c r="J22" i="2"/>
  <c r="I22" i="2"/>
  <c r="J26" i="2"/>
  <c r="I26" i="2"/>
  <c r="J25" i="2"/>
  <c r="I25" i="2"/>
  <c r="J21" i="2"/>
  <c r="I21" i="2"/>
  <c r="J19" i="2"/>
  <c r="I19" i="2"/>
  <c r="J20" i="2"/>
  <c r="I20" i="2"/>
  <c r="J18" i="2"/>
  <c r="I18" i="2"/>
  <c r="J17" i="2"/>
  <c r="I17" i="2"/>
  <c r="J16" i="2"/>
  <c r="I16" i="2"/>
  <c r="J10" i="2"/>
  <c r="I10" i="2"/>
  <c r="J13" i="2"/>
  <c r="I13" i="2"/>
  <c r="J15" i="2"/>
  <c r="I15" i="2"/>
  <c r="J14" i="2"/>
  <c r="I14" i="2"/>
  <c r="J12" i="2"/>
  <c r="I12" i="2"/>
  <c r="J9" i="2"/>
  <c r="I9" i="2"/>
  <c r="J11" i="2"/>
  <c r="I11" i="2"/>
  <c r="J6" i="2"/>
  <c r="I6" i="2"/>
  <c r="J7" i="2"/>
  <c r="I7" i="2"/>
  <c r="J8" i="2"/>
  <c r="I8" i="2"/>
  <c r="J3" i="2"/>
  <c r="I3" i="2"/>
  <c r="J4" i="2"/>
  <c r="I4" i="2"/>
  <c r="J5" i="2"/>
  <c r="I5" i="2"/>
  <c r="O33" i="2"/>
  <c r="N33" i="2"/>
  <c r="O36" i="2"/>
  <c r="N36" i="2"/>
  <c r="X48" i="2"/>
  <c r="W48" i="2"/>
  <c r="X50" i="2"/>
  <c r="W50" i="2"/>
  <c r="X43" i="2"/>
  <c r="W43" i="2"/>
  <c r="X39" i="2"/>
  <c r="W39" i="2"/>
  <c r="X38" i="2"/>
  <c r="W38" i="2"/>
  <c r="X21" i="2"/>
  <c r="W21" i="2"/>
  <c r="X19" i="2"/>
  <c r="W19" i="2"/>
  <c r="X15" i="2"/>
  <c r="W15" i="2"/>
  <c r="X13" i="2"/>
  <c r="W13" i="2"/>
  <c r="X20" i="2"/>
  <c r="W20" i="2"/>
  <c r="X12" i="2"/>
  <c r="W12" i="2"/>
  <c r="X9" i="2"/>
  <c r="W9" i="2"/>
  <c r="X18" i="2"/>
  <c r="W18" i="2"/>
  <c r="X17" i="2"/>
  <c r="W17" i="2"/>
  <c r="X10" i="2"/>
  <c r="W10" i="2"/>
  <c r="X6" i="2"/>
  <c r="W6" i="2"/>
  <c r="X16" i="2"/>
  <c r="W16" i="2"/>
  <c r="X8" i="2"/>
  <c r="W8" i="2"/>
  <c r="X4" i="2"/>
  <c r="W4" i="2"/>
  <c r="X3" i="2"/>
  <c r="W3" i="2"/>
  <c r="X44" i="2"/>
  <c r="W44" i="2"/>
  <c r="X49" i="2"/>
  <c r="W49" i="2"/>
  <c r="X47" i="2"/>
  <c r="W47" i="2"/>
  <c r="X40" i="2"/>
  <c r="W40" i="2"/>
  <c r="X76" i="2"/>
  <c r="W76" i="2"/>
  <c r="X75" i="2"/>
  <c r="W75" i="2"/>
  <c r="X74" i="2"/>
  <c r="W74" i="2"/>
  <c r="X72" i="2"/>
  <c r="W72" i="2"/>
  <c r="X67" i="2"/>
  <c r="W67" i="2"/>
  <c r="X68" i="2"/>
  <c r="W68" i="2"/>
  <c r="X62" i="2"/>
  <c r="W62" i="2"/>
  <c r="X14" i="2"/>
  <c r="W14" i="2"/>
  <c r="X11" i="2"/>
  <c r="W11" i="2"/>
  <c r="X7" i="2"/>
  <c r="W7" i="2"/>
  <c r="X5" i="2"/>
  <c r="W5" i="2"/>
  <c r="X34" i="2"/>
  <c r="W34" i="2"/>
  <c r="X31" i="2"/>
  <c r="W31" i="2"/>
  <c r="X25" i="2"/>
  <c r="W25" i="2"/>
  <c r="X51" i="2"/>
  <c r="W51" i="2"/>
  <c r="X41" i="2"/>
  <c r="W41" i="2"/>
  <c r="X46" i="2"/>
  <c r="W46" i="2"/>
  <c r="X45" i="2"/>
  <c r="W45" i="2"/>
  <c r="X42" i="2"/>
  <c r="W42" i="2"/>
  <c r="X37" i="2"/>
  <c r="W37" i="2"/>
  <c r="X73" i="2"/>
  <c r="W73" i="2"/>
  <c r="X70" i="2"/>
  <c r="W70" i="2"/>
  <c r="X65" i="2"/>
  <c r="W65" i="2"/>
  <c r="X66" i="2"/>
  <c r="W66" i="2"/>
  <c r="X61" i="2"/>
  <c r="W61" i="2"/>
  <c r="X32" i="2"/>
  <c r="W32" i="2"/>
  <c r="X29" i="2"/>
  <c r="W29" i="2"/>
  <c r="X24" i="2"/>
  <c r="W24" i="2"/>
  <c r="X71" i="2"/>
  <c r="W71" i="2"/>
  <c r="X69" i="2"/>
  <c r="W69" i="2"/>
  <c r="X63" i="2"/>
  <c r="W63" i="2"/>
  <c r="X64" i="2"/>
  <c r="W64" i="2"/>
  <c r="X60" i="2"/>
  <c r="W60" i="2"/>
  <c r="X59" i="2"/>
  <c r="W59" i="2"/>
  <c r="X56" i="2"/>
  <c r="W56" i="2"/>
  <c r="X57" i="2"/>
  <c r="W57" i="2"/>
  <c r="X53" i="2"/>
  <c r="W53" i="2"/>
  <c r="X33" i="2"/>
  <c r="W33" i="2"/>
  <c r="X23" i="2"/>
  <c r="W23" i="2"/>
  <c r="X36" i="2"/>
  <c r="W36" i="2"/>
  <c r="X28" i="2"/>
  <c r="W28" i="2"/>
  <c r="X26" i="2"/>
  <c r="W26" i="2"/>
  <c r="X35" i="2"/>
  <c r="W35" i="2"/>
  <c r="X30" i="2"/>
  <c r="W30" i="2"/>
  <c r="X58" i="2"/>
  <c r="W58" i="2"/>
  <c r="X54" i="2"/>
  <c r="W54" i="2"/>
  <c r="X55" i="2"/>
  <c r="W55" i="2"/>
  <c r="X27" i="2"/>
  <c r="W27" i="2"/>
  <c r="X22" i="2"/>
  <c r="W22" i="2"/>
  <c r="O23" i="2" l="1"/>
  <c r="N24" i="2"/>
  <c r="O32" i="2"/>
  <c r="N29" i="2"/>
  <c r="N34" i="2"/>
  <c r="N35" i="2"/>
  <c r="O30" i="2"/>
  <c r="N27" i="2"/>
  <c r="O25" i="2"/>
  <c r="N22" i="2"/>
  <c r="O31" i="2"/>
  <c r="N26" i="2"/>
  <c r="N28" i="2"/>
  <c r="T84" i="3"/>
  <c r="I84" i="3"/>
  <c r="L84" i="3" s="1"/>
  <c r="G84" i="3"/>
  <c r="F84" i="3"/>
  <c r="T88" i="3"/>
  <c r="I88" i="3"/>
  <c r="L88" i="3" s="1"/>
  <c r="G88" i="3"/>
  <c r="F88" i="3"/>
  <c r="T32" i="3"/>
  <c r="I32" i="3"/>
  <c r="L32" i="3" s="1"/>
  <c r="G32" i="3"/>
  <c r="F32" i="3"/>
  <c r="T12" i="3"/>
  <c r="I12" i="3"/>
  <c r="L12" i="3" s="1"/>
  <c r="G12" i="3"/>
  <c r="F12" i="3"/>
  <c r="T35" i="3"/>
  <c r="I35" i="3"/>
  <c r="L35" i="3" s="1"/>
  <c r="G35" i="3"/>
  <c r="F35" i="3"/>
  <c r="T15" i="3"/>
  <c r="I15" i="3"/>
  <c r="L15" i="3" s="1"/>
  <c r="G15" i="3"/>
  <c r="F15" i="3"/>
  <c r="T90" i="3"/>
  <c r="I90" i="3"/>
  <c r="K90" i="3" s="1"/>
  <c r="G90" i="3"/>
  <c r="F90" i="3"/>
  <c r="T95" i="3"/>
  <c r="I95" i="3"/>
  <c r="L95" i="3" s="1"/>
  <c r="G95" i="3"/>
  <c r="F95" i="3"/>
  <c r="T100" i="3"/>
  <c r="I100" i="3"/>
  <c r="L100" i="3" s="1"/>
  <c r="G100" i="3"/>
  <c r="F100" i="3"/>
  <c r="T37" i="3"/>
  <c r="I37" i="3"/>
  <c r="K37" i="3" s="1"/>
  <c r="G37" i="3"/>
  <c r="F37" i="3"/>
  <c r="T17" i="3"/>
  <c r="I17" i="3"/>
  <c r="K17" i="3" s="1"/>
  <c r="G17" i="3"/>
  <c r="F17" i="3"/>
  <c r="T104" i="3"/>
  <c r="I104" i="3"/>
  <c r="K104" i="3" s="1"/>
  <c r="G104" i="3"/>
  <c r="F104" i="3"/>
  <c r="T235" i="3"/>
  <c r="I235" i="3"/>
  <c r="L235" i="3" s="1"/>
  <c r="G235" i="3"/>
  <c r="F235" i="3"/>
  <c r="T108" i="3"/>
  <c r="I108" i="3"/>
  <c r="L108" i="3" s="1"/>
  <c r="G108" i="3"/>
  <c r="F108" i="3"/>
  <c r="T39" i="3"/>
  <c r="I39" i="3"/>
  <c r="L39" i="3" s="1"/>
  <c r="G39" i="3"/>
  <c r="F39" i="3"/>
  <c r="T19" i="3"/>
  <c r="I19" i="3"/>
  <c r="L19" i="3" s="1"/>
  <c r="G19" i="3"/>
  <c r="F19" i="3"/>
  <c r="T237" i="3"/>
  <c r="I237" i="3"/>
  <c r="L237" i="3" s="1"/>
  <c r="G237" i="3"/>
  <c r="F237" i="3"/>
  <c r="T50" i="3"/>
  <c r="I50" i="3"/>
  <c r="L50" i="3" s="1"/>
  <c r="T41" i="3"/>
  <c r="I41" i="3"/>
  <c r="K41" i="3" s="1"/>
  <c r="G41" i="3"/>
  <c r="F41" i="3"/>
  <c r="T21" i="3"/>
  <c r="I21" i="3"/>
  <c r="K21" i="3" s="1"/>
  <c r="G21" i="3"/>
  <c r="F21" i="3"/>
  <c r="T23" i="3"/>
  <c r="I23" i="3"/>
  <c r="L23" i="3" s="1"/>
  <c r="G23" i="3"/>
  <c r="F23" i="3"/>
  <c r="T42" i="3"/>
  <c r="I42" i="3"/>
  <c r="L42" i="3" s="1"/>
  <c r="G42" i="3"/>
  <c r="F42" i="3"/>
  <c r="T8" i="3"/>
  <c r="I8" i="3"/>
  <c r="L8" i="3" s="1"/>
  <c r="G8" i="3"/>
  <c r="F8" i="3"/>
  <c r="T24" i="3"/>
  <c r="I24" i="3"/>
  <c r="L24" i="3" s="1"/>
  <c r="G24" i="3"/>
  <c r="F24" i="3"/>
  <c r="T26" i="3"/>
  <c r="I26" i="3"/>
  <c r="L26" i="3" s="1"/>
  <c r="G26" i="3"/>
  <c r="F26" i="3"/>
  <c r="T81" i="3"/>
  <c r="I81" i="3"/>
  <c r="L81" i="3" s="1"/>
  <c r="G81" i="3"/>
  <c r="F81" i="3"/>
  <c r="T82" i="3"/>
  <c r="I82" i="3"/>
  <c r="K82" i="3" s="1"/>
  <c r="G82" i="3"/>
  <c r="F82" i="3"/>
  <c r="T83" i="3"/>
  <c r="I83" i="3"/>
  <c r="K83" i="3" s="1"/>
  <c r="G83" i="3"/>
  <c r="F83" i="3"/>
  <c r="T43" i="3"/>
  <c r="I43" i="3"/>
  <c r="L43" i="3" s="1"/>
  <c r="G43" i="3"/>
  <c r="F43" i="3"/>
  <c r="T44" i="3"/>
  <c r="I44" i="3"/>
  <c r="L44" i="3" s="1"/>
  <c r="G44" i="3"/>
  <c r="F44" i="3"/>
  <c r="T10" i="3"/>
  <c r="I10" i="3"/>
  <c r="L10" i="3" s="1"/>
  <c r="G10" i="3"/>
  <c r="F10" i="3"/>
  <c r="T85" i="3"/>
  <c r="I85" i="3"/>
  <c r="L85" i="3" s="1"/>
  <c r="G85" i="3"/>
  <c r="F85" i="3"/>
  <c r="T86" i="3"/>
  <c r="I86" i="3"/>
  <c r="L86" i="3" s="1"/>
  <c r="G86" i="3"/>
  <c r="F86" i="3"/>
  <c r="T87" i="3"/>
  <c r="I87" i="3"/>
  <c r="L87" i="3" s="1"/>
  <c r="G87" i="3"/>
  <c r="F87" i="3"/>
  <c r="T27" i="3"/>
  <c r="I27" i="3"/>
  <c r="K27" i="3" s="1"/>
  <c r="G27" i="3"/>
  <c r="F27" i="3"/>
  <c r="T28" i="3"/>
  <c r="I28" i="3"/>
  <c r="L28" i="3" s="1"/>
  <c r="G28" i="3"/>
  <c r="F28" i="3"/>
  <c r="T45" i="3"/>
  <c r="I45" i="3"/>
  <c r="L45" i="3" s="1"/>
  <c r="G45" i="3"/>
  <c r="F45" i="3"/>
  <c r="T46" i="3"/>
  <c r="I46" i="3"/>
  <c r="K46" i="3" s="1"/>
  <c r="G46" i="3"/>
  <c r="F46" i="3"/>
  <c r="T47" i="3"/>
  <c r="I47" i="3"/>
  <c r="K47" i="3" s="1"/>
  <c r="T29" i="3"/>
  <c r="I29" i="3"/>
  <c r="L29" i="3" s="1"/>
  <c r="G29" i="3"/>
  <c r="F29" i="3"/>
  <c r="T30" i="3"/>
  <c r="I30" i="3"/>
  <c r="L30" i="3" s="1"/>
  <c r="G30" i="3"/>
  <c r="F30" i="3"/>
  <c r="T31" i="3"/>
  <c r="I31" i="3"/>
  <c r="L31" i="3" s="1"/>
  <c r="T33" i="3"/>
  <c r="I33" i="3"/>
  <c r="L33" i="3" s="1"/>
  <c r="G33" i="3"/>
  <c r="F33" i="3"/>
  <c r="T34" i="3"/>
  <c r="I34" i="3"/>
  <c r="L34" i="3" s="1"/>
  <c r="T14" i="3"/>
  <c r="I14" i="3"/>
  <c r="K14" i="3" s="1"/>
  <c r="G14" i="3"/>
  <c r="F14" i="3"/>
  <c r="T89" i="3"/>
  <c r="I89" i="3"/>
  <c r="K89" i="3" s="1"/>
  <c r="G89" i="3"/>
  <c r="F89" i="3"/>
  <c r="T91" i="3"/>
  <c r="I91" i="3"/>
  <c r="L91" i="3" s="1"/>
  <c r="G91" i="3"/>
  <c r="F91" i="3"/>
  <c r="T93" i="3"/>
  <c r="I93" i="3"/>
  <c r="L93" i="3" s="1"/>
  <c r="G93" i="3"/>
  <c r="F93" i="3"/>
  <c r="T48" i="3"/>
  <c r="I48" i="3"/>
  <c r="L48" i="3" s="1"/>
  <c r="G48" i="3"/>
  <c r="F48" i="3"/>
  <c r="T49" i="3"/>
  <c r="I49" i="3"/>
  <c r="K49" i="3" s="1"/>
  <c r="T96" i="3"/>
  <c r="I96" i="3"/>
  <c r="K96" i="3" s="1"/>
  <c r="G96" i="3"/>
  <c r="F96" i="3"/>
  <c r="T98" i="3"/>
  <c r="I98" i="3"/>
  <c r="K98" i="3" s="1"/>
  <c r="G98" i="3"/>
  <c r="F98" i="3"/>
  <c r="T36" i="3"/>
  <c r="I36" i="3"/>
  <c r="L36" i="3" s="1"/>
  <c r="T102" i="3"/>
  <c r="I102" i="3"/>
  <c r="L102" i="3" s="1"/>
  <c r="G102" i="3"/>
  <c r="F102" i="3"/>
  <c r="T38" i="3"/>
  <c r="I38" i="3"/>
  <c r="L38" i="3" s="1"/>
  <c r="T220" i="3"/>
  <c r="I220" i="3"/>
  <c r="K220" i="3" s="1"/>
  <c r="G220" i="3"/>
  <c r="F220" i="3"/>
  <c r="T222" i="3"/>
  <c r="I222" i="3"/>
  <c r="L222" i="3" s="1"/>
  <c r="G222" i="3"/>
  <c r="F222" i="3"/>
  <c r="T224" i="3"/>
  <c r="I224" i="3"/>
  <c r="L224" i="3" s="1"/>
  <c r="G224" i="3"/>
  <c r="F224" i="3"/>
  <c r="T226" i="3"/>
  <c r="I226" i="3"/>
  <c r="L226" i="3" s="1"/>
  <c r="G226" i="3"/>
  <c r="F226" i="3"/>
  <c r="T228" i="3"/>
  <c r="I228" i="3"/>
  <c r="L228" i="3" s="1"/>
  <c r="G228" i="3"/>
  <c r="F228" i="3"/>
  <c r="T230" i="3"/>
  <c r="I230" i="3"/>
  <c r="L230" i="3" s="1"/>
  <c r="G230" i="3"/>
  <c r="F230" i="3"/>
  <c r="T233" i="3"/>
  <c r="I233" i="3"/>
  <c r="L233" i="3" s="1"/>
  <c r="G233" i="3"/>
  <c r="F233" i="3"/>
  <c r="T191" i="3"/>
  <c r="I191" i="3"/>
  <c r="K191" i="3" s="1"/>
  <c r="G191" i="3"/>
  <c r="F191" i="3"/>
  <c r="T192" i="3"/>
  <c r="I192" i="3"/>
  <c r="K192" i="3" s="1"/>
  <c r="G192" i="3"/>
  <c r="F192" i="3"/>
  <c r="T216" i="3"/>
  <c r="I216" i="3"/>
  <c r="L216" i="3" s="1"/>
  <c r="G216" i="3"/>
  <c r="F216" i="3"/>
  <c r="T217" i="3"/>
  <c r="I217" i="3"/>
  <c r="L217" i="3" s="1"/>
  <c r="G217" i="3"/>
  <c r="F217" i="3"/>
  <c r="T218" i="3"/>
  <c r="I218" i="3"/>
  <c r="L218" i="3" s="1"/>
  <c r="G218" i="3"/>
  <c r="F218" i="3"/>
  <c r="T219" i="3"/>
  <c r="I219" i="3"/>
  <c r="K219" i="3" s="1"/>
  <c r="G219" i="3"/>
  <c r="F219" i="3"/>
  <c r="T194" i="3"/>
  <c r="I194" i="3"/>
  <c r="L194" i="3" s="1"/>
  <c r="G194" i="3"/>
  <c r="F194" i="3"/>
  <c r="T195" i="3"/>
  <c r="I195" i="3"/>
  <c r="L195" i="3" s="1"/>
  <c r="G195" i="3"/>
  <c r="F195" i="3"/>
  <c r="T197" i="3"/>
  <c r="I197" i="3"/>
  <c r="L197" i="3" s="1"/>
  <c r="T238" i="3"/>
  <c r="I238" i="3"/>
  <c r="L238" i="3" s="1"/>
  <c r="G238" i="3"/>
  <c r="F238" i="3"/>
  <c r="T239" i="3"/>
  <c r="I239" i="3"/>
  <c r="L239" i="3" s="1"/>
  <c r="G239" i="3"/>
  <c r="F239" i="3"/>
  <c r="T240" i="3"/>
  <c r="I240" i="3"/>
  <c r="L240" i="3" s="1"/>
  <c r="G240" i="3"/>
  <c r="F240" i="3"/>
  <c r="T241" i="3"/>
  <c r="I241" i="3"/>
  <c r="L241" i="3" s="1"/>
  <c r="G241" i="3"/>
  <c r="F241" i="3"/>
  <c r="T242" i="3"/>
  <c r="I242" i="3"/>
  <c r="L242" i="3" s="1"/>
  <c r="G242" i="3"/>
  <c r="F242" i="3"/>
  <c r="T246" i="3"/>
  <c r="I246" i="3"/>
  <c r="L246" i="3" s="1"/>
  <c r="T198" i="3"/>
  <c r="I198" i="3"/>
  <c r="L198" i="3" s="1"/>
  <c r="G198" i="3"/>
  <c r="F198" i="3"/>
  <c r="T199" i="3"/>
  <c r="I199" i="3"/>
  <c r="L199" i="3" s="1"/>
  <c r="G199" i="3"/>
  <c r="F199" i="3"/>
  <c r="T201" i="3"/>
  <c r="I201" i="3"/>
  <c r="L201" i="3" s="1"/>
  <c r="T202" i="3"/>
  <c r="I202" i="3"/>
  <c r="K202" i="3" s="1"/>
  <c r="G202" i="3"/>
  <c r="F202" i="3"/>
  <c r="T204" i="3"/>
  <c r="I204" i="3"/>
  <c r="K204" i="3" s="1"/>
  <c r="T250" i="3"/>
  <c r="I250" i="3"/>
  <c r="L250" i="3" s="1"/>
  <c r="T206" i="3"/>
  <c r="I206" i="3"/>
  <c r="L206" i="3" s="1"/>
  <c r="G206" i="3"/>
  <c r="F206" i="3"/>
  <c r="T208" i="3"/>
  <c r="I208" i="3"/>
  <c r="K208" i="3" s="1"/>
  <c r="T211" i="3"/>
  <c r="I211" i="3"/>
  <c r="L211" i="3" s="1"/>
  <c r="G211" i="3"/>
  <c r="F211" i="3"/>
  <c r="T213" i="3"/>
  <c r="I213" i="3"/>
  <c r="K213" i="3" s="1"/>
  <c r="T252" i="3"/>
  <c r="I252" i="3"/>
  <c r="L252" i="3" s="1"/>
  <c r="T254" i="3"/>
  <c r="I254" i="3"/>
  <c r="L254" i="3" s="1"/>
  <c r="T52" i="3"/>
  <c r="I52" i="3"/>
  <c r="K52" i="3" s="1"/>
  <c r="G52" i="3"/>
  <c r="F52" i="3"/>
  <c r="T53" i="3"/>
  <c r="I53" i="3"/>
  <c r="L53" i="3" s="1"/>
  <c r="G53" i="3"/>
  <c r="F53" i="3"/>
  <c r="T70" i="3"/>
  <c r="I70" i="3"/>
  <c r="L70" i="3" s="1"/>
  <c r="G70" i="3"/>
  <c r="F70" i="3"/>
  <c r="T71" i="3"/>
  <c r="I71" i="3"/>
  <c r="L71" i="3" s="1"/>
  <c r="G71" i="3"/>
  <c r="F71" i="3"/>
  <c r="T73" i="3"/>
  <c r="I73" i="3"/>
  <c r="L73" i="3" s="1"/>
  <c r="G73" i="3"/>
  <c r="F73" i="3"/>
  <c r="T54" i="3"/>
  <c r="I54" i="3"/>
  <c r="L54" i="3" s="1"/>
  <c r="G54" i="3"/>
  <c r="F54" i="3"/>
  <c r="T55" i="3"/>
  <c r="I55" i="3"/>
  <c r="L55" i="3" s="1"/>
  <c r="G55" i="3"/>
  <c r="F55" i="3"/>
  <c r="T57" i="3"/>
  <c r="I57" i="3"/>
  <c r="K57" i="3" s="1"/>
  <c r="G57" i="3"/>
  <c r="F57" i="3"/>
  <c r="I74" i="3"/>
  <c r="K74" i="3" s="1"/>
  <c r="G74" i="3"/>
  <c r="F74" i="3"/>
  <c r="I75" i="3"/>
  <c r="L75" i="3" s="1"/>
  <c r="G75" i="3"/>
  <c r="F75" i="3"/>
  <c r="T69" i="3"/>
  <c r="I69" i="3"/>
  <c r="L69" i="3" s="1"/>
  <c r="G69" i="3"/>
  <c r="F69" i="3"/>
  <c r="T58" i="3"/>
  <c r="I58" i="3"/>
  <c r="L58" i="3" s="1"/>
  <c r="G58" i="3"/>
  <c r="F58" i="3"/>
  <c r="I77" i="3"/>
  <c r="L77" i="3" s="1"/>
  <c r="G77" i="3"/>
  <c r="F77" i="3"/>
  <c r="T61" i="3"/>
  <c r="I61" i="3"/>
  <c r="L61" i="3" s="1"/>
  <c r="G61" i="3"/>
  <c r="F61" i="3"/>
  <c r="T63" i="3"/>
  <c r="I63" i="3"/>
  <c r="L63" i="3" s="1"/>
  <c r="T79" i="3"/>
  <c r="I79" i="3"/>
  <c r="L79" i="3" s="1"/>
  <c r="G79" i="3"/>
  <c r="F79" i="3"/>
  <c r="T65" i="3"/>
  <c r="I65" i="3"/>
  <c r="L65" i="3" s="1"/>
  <c r="G65" i="3"/>
  <c r="F65" i="3"/>
  <c r="T67" i="3"/>
  <c r="I67" i="3"/>
  <c r="L67" i="3" s="1"/>
  <c r="T7" i="3"/>
  <c r="I7" i="3"/>
  <c r="L7" i="3" s="1"/>
  <c r="G7" i="3"/>
  <c r="F7" i="3"/>
  <c r="T9" i="3"/>
  <c r="I9" i="3"/>
  <c r="L9" i="3" s="1"/>
  <c r="G9" i="3"/>
  <c r="F9" i="3"/>
  <c r="T11" i="3"/>
  <c r="I11" i="3"/>
  <c r="L11" i="3" s="1"/>
  <c r="T13" i="3"/>
  <c r="I13" i="3"/>
  <c r="L13" i="3" s="1"/>
  <c r="G13" i="3"/>
  <c r="F13" i="3"/>
  <c r="T92" i="3"/>
  <c r="I92" i="3"/>
  <c r="L92" i="3" s="1"/>
  <c r="T94" i="3"/>
  <c r="I94" i="3"/>
  <c r="K94" i="3" s="1"/>
  <c r="T97" i="3"/>
  <c r="I97" i="3"/>
  <c r="L97" i="3" s="1"/>
  <c r="T99" i="3"/>
  <c r="I99" i="3"/>
  <c r="L99" i="3" s="1"/>
  <c r="T16" i="3"/>
  <c r="I16" i="3"/>
  <c r="L16" i="3" s="1"/>
  <c r="T101" i="3"/>
  <c r="I101" i="3"/>
  <c r="K101" i="3" s="1"/>
  <c r="T103" i="3"/>
  <c r="I103" i="3"/>
  <c r="L103" i="3" s="1"/>
  <c r="T105" i="3"/>
  <c r="I105" i="3"/>
  <c r="L105" i="3" s="1"/>
  <c r="T106" i="3"/>
  <c r="I106" i="3"/>
  <c r="L106" i="3" s="1"/>
  <c r="T107" i="3"/>
  <c r="I107" i="3"/>
  <c r="K107" i="3" s="1"/>
  <c r="T18" i="3"/>
  <c r="I18" i="3"/>
  <c r="L18" i="3" s="1"/>
  <c r="T236" i="3"/>
  <c r="I236" i="3"/>
  <c r="L236" i="3" s="1"/>
  <c r="T221" i="3"/>
  <c r="I221" i="3"/>
  <c r="L221" i="3" s="1"/>
  <c r="G221" i="3"/>
  <c r="F221" i="3"/>
  <c r="T223" i="3"/>
  <c r="I223" i="3"/>
  <c r="K223" i="3" s="1"/>
  <c r="G223" i="3"/>
  <c r="F223" i="3"/>
  <c r="T225" i="3"/>
  <c r="I225" i="3"/>
  <c r="L225" i="3" s="1"/>
  <c r="T227" i="3"/>
  <c r="I227" i="3"/>
  <c r="L227" i="3" s="1"/>
  <c r="T229" i="3"/>
  <c r="I229" i="3"/>
  <c r="L229" i="3" s="1"/>
  <c r="T231" i="3"/>
  <c r="I231" i="3"/>
  <c r="L231" i="3" s="1"/>
  <c r="T232" i="3"/>
  <c r="I232" i="3"/>
  <c r="L232" i="3" s="1"/>
  <c r="T234" i="3"/>
  <c r="I234" i="3"/>
  <c r="L234" i="3" s="1"/>
  <c r="T196" i="3"/>
  <c r="I196" i="3"/>
  <c r="L196" i="3" s="1"/>
  <c r="T245" i="3"/>
  <c r="I245" i="3"/>
  <c r="L245" i="3" s="1"/>
  <c r="T244" i="3"/>
  <c r="I244" i="3"/>
  <c r="L244" i="3" s="1"/>
  <c r="T243" i="3"/>
  <c r="I243" i="3"/>
  <c r="L243" i="3" s="1"/>
  <c r="T200" i="3"/>
  <c r="I200" i="3"/>
  <c r="L200" i="3" s="1"/>
  <c r="T205" i="3"/>
  <c r="I205" i="3"/>
  <c r="L205" i="3" s="1"/>
  <c r="T203" i="3"/>
  <c r="I203" i="3"/>
  <c r="L203" i="3" s="1"/>
  <c r="T249" i="3"/>
  <c r="I249" i="3"/>
  <c r="L249" i="3" s="1"/>
  <c r="T248" i="3"/>
  <c r="I248" i="3"/>
  <c r="L248" i="3" s="1"/>
  <c r="T247" i="3"/>
  <c r="I247" i="3"/>
  <c r="L247" i="3" s="1"/>
  <c r="T210" i="3"/>
  <c r="I210" i="3"/>
  <c r="L210" i="3" s="1"/>
  <c r="T209" i="3"/>
  <c r="I209" i="3"/>
  <c r="L209" i="3" s="1"/>
  <c r="T207" i="3"/>
  <c r="I207" i="3"/>
  <c r="L207" i="3" s="1"/>
  <c r="T214" i="3"/>
  <c r="I214" i="3"/>
  <c r="L214" i="3" s="1"/>
  <c r="T212" i="3"/>
  <c r="I212" i="3"/>
  <c r="L212" i="3" s="1"/>
  <c r="T215" i="3"/>
  <c r="I215" i="3"/>
  <c r="L215" i="3" s="1"/>
  <c r="T251" i="3"/>
  <c r="I251" i="3"/>
  <c r="K251" i="3" s="1"/>
  <c r="T253" i="3"/>
  <c r="I253" i="3"/>
  <c r="L253" i="3" s="1"/>
  <c r="T56" i="3"/>
  <c r="I56" i="3"/>
  <c r="L56" i="3" s="1"/>
  <c r="G56" i="3"/>
  <c r="F56" i="3"/>
  <c r="T59" i="3"/>
  <c r="I59" i="3"/>
  <c r="K59" i="3" s="1"/>
  <c r="G59" i="3"/>
  <c r="F59" i="3"/>
  <c r="T60" i="3"/>
  <c r="I60" i="3"/>
  <c r="K60" i="3" s="1"/>
  <c r="G60" i="3"/>
  <c r="F60" i="3"/>
  <c r="T62" i="3"/>
  <c r="I62" i="3"/>
  <c r="L62" i="3" s="1"/>
  <c r="T80" i="3"/>
  <c r="I80" i="3"/>
  <c r="L80" i="3" s="1"/>
  <c r="T64" i="3"/>
  <c r="I64" i="3"/>
  <c r="K64" i="3" s="1"/>
  <c r="G64" i="3"/>
  <c r="F64" i="3"/>
  <c r="T66" i="3"/>
  <c r="I66" i="3"/>
  <c r="K66" i="3" s="1"/>
  <c r="L76" i="2"/>
  <c r="L75" i="2"/>
  <c r="L74" i="2"/>
  <c r="L48" i="2"/>
  <c r="L44" i="2"/>
  <c r="L51" i="2"/>
  <c r="L41" i="2"/>
  <c r="L50" i="2"/>
  <c r="L43" i="2"/>
  <c r="L39" i="2"/>
  <c r="L38" i="2"/>
  <c r="L49" i="2"/>
  <c r="L47" i="2"/>
  <c r="L40" i="2"/>
  <c r="L46" i="2"/>
  <c r="L45" i="2"/>
  <c r="L42" i="2"/>
  <c r="L37" i="2"/>
  <c r="L21" i="2"/>
  <c r="L19" i="2"/>
  <c r="L15" i="2"/>
  <c r="L13" i="2"/>
  <c r="L14" i="2"/>
  <c r="L73" i="2"/>
  <c r="L70" i="2"/>
  <c r="L65" i="2"/>
  <c r="L71" i="2"/>
  <c r="L69" i="2"/>
  <c r="L63" i="2"/>
  <c r="L20" i="2"/>
  <c r="L12" i="2"/>
  <c r="L9" i="2"/>
  <c r="L11" i="2"/>
  <c r="L66" i="2"/>
  <c r="L61" i="2"/>
  <c r="L64" i="2"/>
  <c r="L60" i="2"/>
  <c r="L18" i="2"/>
  <c r="L17" i="2"/>
  <c r="L10" i="2"/>
  <c r="L6" i="2"/>
  <c r="L7" i="2"/>
  <c r="L72" i="2"/>
  <c r="L67" i="2"/>
  <c r="L68" i="2"/>
  <c r="L62" i="2"/>
  <c r="L59" i="2"/>
  <c r="L56" i="2"/>
  <c r="L58" i="2"/>
  <c r="L54" i="2"/>
  <c r="L16" i="2"/>
  <c r="L8" i="2"/>
  <c r="L4" i="2"/>
  <c r="L3" i="2"/>
  <c r="L5" i="2"/>
  <c r="L57" i="2"/>
  <c r="L53" i="2"/>
  <c r="L55" i="2"/>
  <c r="X52" i="2"/>
  <c r="W52" i="2"/>
  <c r="L52" i="2"/>
  <c r="O52" i="2" s="1"/>
  <c r="U45" i="1"/>
  <c r="T45" i="1"/>
  <c r="U42" i="1"/>
  <c r="T42" i="1"/>
  <c r="U44" i="1"/>
  <c r="T44" i="1"/>
  <c r="U39" i="1"/>
  <c r="T39" i="1"/>
  <c r="U43" i="1"/>
  <c r="T43" i="1"/>
  <c r="U41" i="1"/>
  <c r="T41" i="1"/>
  <c r="U40" i="1"/>
  <c r="T40" i="1"/>
  <c r="U38" i="1"/>
  <c r="T38" i="1"/>
  <c r="U37" i="1"/>
  <c r="T37" i="1"/>
  <c r="U36" i="1"/>
  <c r="T36" i="1"/>
  <c r="U34" i="1"/>
  <c r="T34" i="1"/>
  <c r="U33" i="1"/>
  <c r="T33" i="1"/>
  <c r="U32" i="1"/>
  <c r="T32" i="1"/>
  <c r="U31" i="1"/>
  <c r="T31" i="1"/>
  <c r="U35" i="1"/>
  <c r="T35" i="1"/>
  <c r="U12" i="1"/>
  <c r="T12" i="1"/>
  <c r="U11" i="1"/>
  <c r="T11" i="1"/>
  <c r="U10" i="1"/>
  <c r="T10" i="1"/>
  <c r="U9" i="1"/>
  <c r="T9" i="1"/>
  <c r="U28" i="1"/>
  <c r="T28" i="1"/>
  <c r="U27" i="1"/>
  <c r="T27" i="1"/>
  <c r="U26" i="1"/>
  <c r="T26" i="1"/>
  <c r="U29" i="1"/>
  <c r="T29" i="1"/>
  <c r="U30" i="1"/>
  <c r="T30" i="1"/>
  <c r="U25" i="1"/>
  <c r="T25" i="1"/>
  <c r="U24" i="1"/>
  <c r="T24" i="1"/>
  <c r="U23" i="1"/>
  <c r="T23" i="1"/>
  <c r="U22" i="1"/>
  <c r="T22" i="1"/>
  <c r="U21" i="1"/>
  <c r="T21" i="1"/>
  <c r="U20" i="1"/>
  <c r="T20" i="1"/>
  <c r="U15" i="1"/>
  <c r="T15" i="1"/>
  <c r="U16" i="1"/>
  <c r="T16" i="1"/>
  <c r="U14" i="1"/>
  <c r="T14" i="1"/>
  <c r="U13" i="1"/>
  <c r="T13" i="1"/>
  <c r="U4" i="1"/>
  <c r="T4" i="1"/>
  <c r="U52" i="1"/>
  <c r="T52" i="1"/>
  <c r="U8" i="1"/>
  <c r="T8" i="1"/>
  <c r="U7" i="1"/>
  <c r="T7" i="1"/>
  <c r="U3" i="1"/>
  <c r="T3" i="1"/>
  <c r="U6" i="1"/>
  <c r="T6" i="1"/>
  <c r="U5" i="1"/>
  <c r="T5" i="1"/>
  <c r="U19" i="1"/>
  <c r="T19" i="1"/>
  <c r="U17" i="1"/>
  <c r="T17" i="1"/>
  <c r="U18" i="1"/>
  <c r="T18" i="1"/>
  <c r="U51" i="1"/>
  <c r="T51" i="1"/>
  <c r="U50" i="1"/>
  <c r="T50" i="1"/>
  <c r="U49" i="1"/>
  <c r="T49" i="1"/>
  <c r="U48" i="1"/>
  <c r="T48" i="1"/>
  <c r="U54" i="1"/>
  <c r="T54" i="1"/>
  <c r="U53" i="1"/>
  <c r="T53" i="1"/>
  <c r="I54" i="1"/>
  <c r="K54" i="1" s="1"/>
  <c r="I53" i="1"/>
  <c r="K53" i="1" s="1"/>
  <c r="I52" i="1"/>
  <c r="K52" i="1" s="1"/>
  <c r="I51" i="1"/>
  <c r="L51" i="1" s="1"/>
  <c r="I50" i="1"/>
  <c r="K50" i="1" s="1"/>
  <c r="I49" i="1"/>
  <c r="K49" i="1" s="1"/>
  <c r="I48" i="1"/>
  <c r="L48" i="1" s="1"/>
  <c r="I45" i="1"/>
  <c r="K45" i="1" s="1"/>
  <c r="I42" i="1"/>
  <c r="K42" i="1" s="1"/>
  <c r="I44" i="1"/>
  <c r="L44" i="1" s="1"/>
  <c r="I39" i="1"/>
  <c r="L39" i="1" s="1"/>
  <c r="I43" i="1"/>
  <c r="L43" i="1" s="1"/>
  <c r="I41" i="1"/>
  <c r="L41" i="1" s="1"/>
  <c r="I40" i="1"/>
  <c r="L40" i="1" s="1"/>
  <c r="I38" i="1"/>
  <c r="L38" i="1" s="1"/>
  <c r="I37" i="1"/>
  <c r="L37" i="1" s="1"/>
  <c r="I36" i="1"/>
  <c r="K36" i="1" s="1"/>
  <c r="I34" i="1"/>
  <c r="K34" i="1" s="1"/>
  <c r="I33" i="1"/>
  <c r="L33" i="1" s="1"/>
  <c r="I32" i="1"/>
  <c r="L32" i="1" s="1"/>
  <c r="I31" i="1"/>
  <c r="K31" i="1" s="1"/>
  <c r="I35" i="1"/>
  <c r="L35" i="1" s="1"/>
  <c r="I14" i="1"/>
  <c r="L14" i="1" s="1"/>
  <c r="I13" i="1"/>
  <c r="L13" i="1" s="1"/>
  <c r="I12" i="1"/>
  <c r="L12" i="1" s="1"/>
  <c r="I11" i="1"/>
  <c r="L11" i="1" s="1"/>
  <c r="I10" i="1"/>
  <c r="K10" i="1" s="1"/>
  <c r="I9" i="1"/>
  <c r="K9" i="1" s="1"/>
  <c r="I8" i="1"/>
  <c r="K8" i="1" s="1"/>
  <c r="I6" i="1"/>
  <c r="K6" i="1" s="1"/>
  <c r="I7" i="1"/>
  <c r="L7" i="1" s="1"/>
  <c r="I5" i="1"/>
  <c r="L5" i="1" s="1"/>
  <c r="I4" i="1"/>
  <c r="L4" i="1" s="1"/>
  <c r="I3" i="1"/>
  <c r="L3" i="1" s="1"/>
  <c r="I28" i="1"/>
  <c r="L28" i="1" s="1"/>
  <c r="I27" i="1"/>
  <c r="L27" i="1" s="1"/>
  <c r="I26" i="1"/>
  <c r="L26" i="1" s="1"/>
  <c r="I29" i="1"/>
  <c r="K29" i="1" s="1"/>
  <c r="I30" i="1"/>
  <c r="K30" i="1" s="1"/>
  <c r="I25" i="1"/>
  <c r="K25" i="1" s="1"/>
  <c r="I24" i="1"/>
  <c r="K24" i="1" s="1"/>
  <c r="I23" i="1"/>
  <c r="L23" i="1" s="1"/>
  <c r="I22" i="1"/>
  <c r="K22" i="1" s="1"/>
  <c r="I21" i="1"/>
  <c r="L21" i="1" s="1"/>
  <c r="I20" i="1"/>
  <c r="L20" i="1" s="1"/>
  <c r="I19" i="1"/>
  <c r="L19" i="1" s="1"/>
  <c r="I17" i="1"/>
  <c r="L17" i="1" s="1"/>
  <c r="I18" i="1"/>
  <c r="L18" i="1" s="1"/>
  <c r="I15" i="1"/>
  <c r="K15" i="1" s="1"/>
  <c r="I16" i="1"/>
  <c r="L16" i="1" s="1"/>
  <c r="G45" i="1"/>
  <c r="F45" i="1"/>
  <c r="G42" i="1"/>
  <c r="F42" i="1"/>
  <c r="G44" i="1"/>
  <c r="F44" i="1"/>
  <c r="G39" i="1"/>
  <c r="F39" i="1"/>
  <c r="G43" i="1"/>
  <c r="F43" i="1"/>
  <c r="G41" i="1"/>
  <c r="F41" i="1"/>
  <c r="G40" i="1"/>
  <c r="F40" i="1"/>
  <c r="O63" i="2" l="1"/>
  <c r="N63" i="2"/>
  <c r="O38" i="2"/>
  <c r="N38" i="2"/>
  <c r="O43" i="2"/>
  <c r="N43" i="2"/>
  <c r="O62" i="2"/>
  <c r="N62" i="2"/>
  <c r="O44" i="2"/>
  <c r="N44" i="2"/>
  <c r="O70" i="2"/>
  <c r="N70" i="2"/>
  <c r="O67" i="2"/>
  <c r="N67" i="2"/>
  <c r="O73" i="2"/>
  <c r="N73" i="2"/>
  <c r="O48" i="2"/>
  <c r="N48" i="2"/>
  <c r="O16" i="2"/>
  <c r="N16" i="2"/>
  <c r="O72" i="2"/>
  <c r="N72" i="2"/>
  <c r="O14" i="2"/>
  <c r="N14" i="2"/>
  <c r="O74" i="2"/>
  <c r="N74" i="2"/>
  <c r="O7" i="2"/>
  <c r="N7" i="2"/>
  <c r="O13" i="2"/>
  <c r="N13" i="2"/>
  <c r="O75" i="2"/>
  <c r="N75" i="2"/>
  <c r="O69" i="2"/>
  <c r="N69" i="2"/>
  <c r="N59" i="2"/>
  <c r="O59" i="2"/>
  <c r="O6" i="2"/>
  <c r="N6" i="2"/>
  <c r="N15" i="2"/>
  <c r="O15" i="2"/>
  <c r="O76" i="2"/>
  <c r="N76" i="2"/>
  <c r="N12" i="2"/>
  <c r="O12" i="2"/>
  <c r="O65" i="2"/>
  <c r="N65" i="2"/>
  <c r="O68" i="2"/>
  <c r="N68" i="2"/>
  <c r="O10" i="2"/>
  <c r="N10" i="2"/>
  <c r="O19" i="2"/>
  <c r="N19" i="2"/>
  <c r="O54" i="2"/>
  <c r="N54" i="2"/>
  <c r="O56" i="2"/>
  <c r="N56" i="2"/>
  <c r="O71" i="2"/>
  <c r="N71" i="2"/>
  <c r="O17" i="2"/>
  <c r="N17" i="2"/>
  <c r="O21" i="2"/>
  <c r="N21" i="2"/>
  <c r="N55" i="2"/>
  <c r="O55" i="2"/>
  <c r="O18" i="2"/>
  <c r="N18" i="2"/>
  <c r="O37" i="2"/>
  <c r="N37" i="2"/>
  <c r="O20" i="2"/>
  <c r="N20" i="2"/>
  <c r="N53" i="2"/>
  <c r="O53" i="2"/>
  <c r="O60" i="2"/>
  <c r="N60" i="2"/>
  <c r="N42" i="2"/>
  <c r="O42" i="2"/>
  <c r="O51" i="2"/>
  <c r="N51" i="2"/>
  <c r="O57" i="2"/>
  <c r="N57" i="2"/>
  <c r="O64" i="2"/>
  <c r="N64" i="2"/>
  <c r="O45" i="2"/>
  <c r="N45" i="2"/>
  <c r="O5" i="2"/>
  <c r="N5" i="2"/>
  <c r="O61" i="2"/>
  <c r="N61" i="2"/>
  <c r="N46" i="2"/>
  <c r="O46" i="2"/>
  <c r="O3" i="2"/>
  <c r="N3" i="2"/>
  <c r="N66" i="2"/>
  <c r="O66" i="2"/>
  <c r="O40" i="2"/>
  <c r="N40" i="2"/>
  <c r="O39" i="2"/>
  <c r="N39" i="2"/>
  <c r="O58" i="2"/>
  <c r="N58" i="2"/>
  <c r="N50" i="2"/>
  <c r="O50" i="2"/>
  <c r="N4" i="2"/>
  <c r="O4" i="2"/>
  <c r="O11" i="2"/>
  <c r="N11" i="2"/>
  <c r="O47" i="2"/>
  <c r="N47" i="2"/>
  <c r="O41" i="2"/>
  <c r="N41" i="2"/>
  <c r="N8" i="2"/>
  <c r="O8" i="2"/>
  <c r="O9" i="2"/>
  <c r="N9" i="2"/>
  <c r="O49" i="2"/>
  <c r="N49" i="2"/>
  <c r="K248" i="3"/>
  <c r="L21" i="3"/>
  <c r="L90" i="3"/>
  <c r="L101" i="3"/>
  <c r="L202" i="3"/>
  <c r="K237" i="3"/>
  <c r="L49" i="3"/>
  <c r="K77" i="3"/>
  <c r="K73" i="3"/>
  <c r="K239" i="3"/>
  <c r="L66" i="3"/>
  <c r="L46" i="3"/>
  <c r="K225" i="3"/>
  <c r="K92" i="3"/>
  <c r="K201" i="3"/>
  <c r="K31" i="3"/>
  <c r="K196" i="3"/>
  <c r="K80" i="3"/>
  <c r="K28" i="3"/>
  <c r="K106" i="3"/>
  <c r="K102" i="3"/>
  <c r="L223" i="3"/>
  <c r="K67" i="3"/>
  <c r="K54" i="3"/>
  <c r="L37" i="3"/>
  <c r="L251" i="3"/>
  <c r="L60" i="3"/>
  <c r="K246" i="3"/>
  <c r="L98" i="3"/>
  <c r="L208" i="3"/>
  <c r="L220" i="3"/>
  <c r="L47" i="3"/>
  <c r="K85" i="3"/>
  <c r="L52" i="3"/>
  <c r="L104" i="3"/>
  <c r="L27" i="3"/>
  <c r="K210" i="3"/>
  <c r="K33" i="3"/>
  <c r="L107" i="3"/>
  <c r="K95" i="3"/>
  <c r="K200" i="3"/>
  <c r="L74" i="3"/>
  <c r="L213" i="3"/>
  <c r="K199" i="3"/>
  <c r="L219" i="3"/>
  <c r="K230" i="3"/>
  <c r="L89" i="3"/>
  <c r="K32" i="3"/>
  <c r="K16" i="3"/>
  <c r="L59" i="3"/>
  <c r="K197" i="3"/>
  <c r="L192" i="3"/>
  <c r="K26" i="3"/>
  <c r="L64" i="3"/>
  <c r="K212" i="3"/>
  <c r="K232" i="3"/>
  <c r="L94" i="3"/>
  <c r="L204" i="3"/>
  <c r="K100" i="3"/>
  <c r="K58" i="3"/>
  <c r="K48" i="3"/>
  <c r="L83" i="3"/>
  <c r="K19" i="3"/>
  <c r="L57" i="3"/>
  <c r="K240" i="3"/>
  <c r="K218" i="3"/>
  <c r="K228" i="3"/>
  <c r="L14" i="3"/>
  <c r="L191" i="3"/>
  <c r="K30" i="3"/>
  <c r="K10" i="3"/>
  <c r="K24" i="3"/>
  <c r="K244" i="3"/>
  <c r="K207" i="3"/>
  <c r="K229" i="3"/>
  <c r="K34" i="3"/>
  <c r="L82" i="3"/>
  <c r="K56" i="3"/>
  <c r="K221" i="3"/>
  <c r="K254" i="3"/>
  <c r="K38" i="3"/>
  <c r="K45" i="3"/>
  <c r="L17" i="3"/>
  <c r="K55" i="3"/>
  <c r="K203" i="3"/>
  <c r="L96" i="3"/>
  <c r="K12" i="3"/>
  <c r="K233" i="3"/>
  <c r="K50" i="3"/>
  <c r="K206" i="3"/>
  <c r="L41" i="3"/>
  <c r="K81" i="3"/>
  <c r="K62" i="3"/>
  <c r="K236" i="3"/>
  <c r="K105" i="3"/>
  <c r="K99" i="3"/>
  <c r="K79" i="3"/>
  <c r="K75" i="3"/>
  <c r="K216" i="3"/>
  <c r="K36" i="3"/>
  <c r="K91" i="3"/>
  <c r="K43" i="3"/>
  <c r="K84" i="3"/>
  <c r="K13" i="3"/>
  <c r="K71" i="3"/>
  <c r="K250" i="3"/>
  <c r="K226" i="3"/>
  <c r="K8" i="3"/>
  <c r="K39" i="3"/>
  <c r="K18" i="3"/>
  <c r="K103" i="3"/>
  <c r="K97" i="3"/>
  <c r="K63" i="3"/>
  <c r="K211" i="3"/>
  <c r="K242" i="3"/>
  <c r="K195" i="3"/>
  <c r="K29" i="3"/>
  <c r="K87" i="3"/>
  <c r="K15" i="3"/>
  <c r="K253" i="3"/>
  <c r="K214" i="3"/>
  <c r="K247" i="3"/>
  <c r="K205" i="3"/>
  <c r="K245" i="3"/>
  <c r="K231" i="3"/>
  <c r="K9" i="3"/>
  <c r="K70" i="3"/>
  <c r="K224" i="3"/>
  <c r="K42" i="3"/>
  <c r="K108" i="3"/>
  <c r="K11" i="3"/>
  <c r="K61" i="3"/>
  <c r="K241" i="3"/>
  <c r="K194" i="3"/>
  <c r="K86" i="3"/>
  <c r="K35" i="3"/>
  <c r="K65" i="3"/>
  <c r="K69" i="3"/>
  <c r="K252" i="3"/>
  <c r="K198" i="3"/>
  <c r="K238" i="3"/>
  <c r="K217" i="3"/>
  <c r="K93" i="3"/>
  <c r="K44" i="3"/>
  <c r="K88" i="3"/>
  <c r="K215" i="3"/>
  <c r="K209" i="3"/>
  <c r="K249" i="3"/>
  <c r="K243" i="3"/>
  <c r="K234" i="3"/>
  <c r="K227" i="3"/>
  <c r="K7" i="3"/>
  <c r="K53" i="3"/>
  <c r="K222" i="3"/>
  <c r="K23" i="3"/>
  <c r="K235" i="3"/>
  <c r="N52" i="2"/>
  <c r="L6" i="1"/>
  <c r="L22" i="1"/>
  <c r="K5" i="1"/>
  <c r="L42" i="1"/>
  <c r="L8" i="1"/>
  <c r="L15" i="1"/>
  <c r="K20" i="1"/>
  <c r="K48" i="1"/>
  <c r="L10" i="1"/>
  <c r="L49" i="1"/>
  <c r="L24" i="1"/>
  <c r="L25" i="1"/>
  <c r="K32" i="1"/>
  <c r="L34" i="1"/>
  <c r="L52" i="1"/>
  <c r="L36" i="1"/>
  <c r="K43" i="1"/>
  <c r="L50" i="1"/>
  <c r="K39" i="1"/>
  <c r="K23" i="1"/>
  <c r="K44" i="1"/>
  <c r="K38" i="1"/>
  <c r="L9" i="1"/>
  <c r="L45" i="1"/>
  <c r="L30" i="1"/>
  <c r="L29" i="1"/>
  <c r="L53" i="1"/>
  <c r="L54" i="1"/>
  <c r="K16" i="1"/>
  <c r="K28" i="1"/>
  <c r="K41" i="1"/>
  <c r="K3" i="1"/>
  <c r="K4" i="1"/>
  <c r="K14" i="1"/>
  <c r="K21" i="1"/>
  <c r="K7" i="1"/>
  <c r="K33" i="1"/>
  <c r="K18" i="1"/>
  <c r="K26" i="1"/>
  <c r="K11" i="1"/>
  <c r="K35" i="1"/>
  <c r="K37" i="1"/>
  <c r="K51" i="1"/>
  <c r="K17" i="1"/>
  <c r="K12" i="1"/>
  <c r="L31" i="1"/>
  <c r="K19" i="1"/>
  <c r="K27" i="1"/>
  <c r="K13" i="1"/>
  <c r="K40" i="1"/>
</calcChain>
</file>

<file path=xl/sharedStrings.xml><?xml version="1.0" encoding="utf-8"?>
<sst xmlns="http://schemas.openxmlformats.org/spreadsheetml/2006/main" count="3312" uniqueCount="561">
  <si>
    <t>LUTs</t>
  </si>
  <si>
    <t>Total Internal RAM</t>
  </si>
  <si>
    <t>I/O</t>
  </si>
  <si>
    <t>Part</t>
  </si>
  <si>
    <t>Supplier</t>
  </si>
  <si>
    <t>Price</t>
  </si>
  <si>
    <t>Series</t>
  </si>
  <si>
    <t>Core</t>
  </si>
  <si>
    <t>Speed</t>
  </si>
  <si>
    <t>PS I/O</t>
  </si>
  <si>
    <t>Total</t>
  </si>
  <si>
    <t>Per/$</t>
  </si>
  <si>
    <t>Per/A</t>
  </si>
  <si>
    <t>Bits</t>
  </si>
  <si>
    <t>KB</t>
  </si>
  <si>
    <t>Width</t>
  </si>
  <si>
    <t>KB/$</t>
  </si>
  <si>
    <t>KB/A</t>
  </si>
  <si>
    <t>PLLs</t>
  </si>
  <si>
    <t>DSP</t>
  </si>
  <si>
    <t>Type</t>
  </si>
  <si>
    <t>SERDES</t>
  </si>
  <si>
    <t>Mem</t>
  </si>
  <si>
    <t>Config</t>
  </si>
  <si>
    <t>Pitch</t>
  </si>
  <si>
    <t>Pads</t>
  </si>
  <si>
    <t>Dim</t>
  </si>
  <si>
    <t>Package</t>
  </si>
  <si>
    <t>LIF-MD6000-6UWG36ITR1K</t>
  </si>
  <si>
    <t>Lattice</t>
  </si>
  <si>
    <t>CrossLink™</t>
  </si>
  <si>
    <t>9-bit</t>
  </si>
  <si>
    <t>Int</t>
  </si>
  <si>
    <t>BGA</t>
  </si>
  <si>
    <t>36-WLCSP (2.54x2.59)</t>
  </si>
  <si>
    <t>LIF-MD6000-6MG81I</t>
  </si>
  <si>
    <t>81-CSFBGA (4.5x4.5)</t>
  </si>
  <si>
    <t>LIF-MD6000-6JMG80I</t>
  </si>
  <si>
    <t>80-CTFBGA (6.5x6.5)</t>
  </si>
  <si>
    <t>LIF-MD6000-6KMG80I</t>
  </si>
  <si>
    <t>80-ckfBGA (7x7)</t>
  </si>
  <si>
    <t>LIFCL-40-8MG289C</t>
  </si>
  <si>
    <t>18 x 18</t>
  </si>
  <si>
    <t>Ext</t>
  </si>
  <si>
    <t>289-CSFBGA (9.5x9.5)</t>
  </si>
  <si>
    <t>LIFCL-40-7SG72C</t>
  </si>
  <si>
    <t>QFN</t>
  </si>
  <si>
    <t>72-QFN (10x10)</t>
  </si>
  <si>
    <t>LIFCL-40-7BG400I</t>
  </si>
  <si>
    <t>400-CABGA (17x17)</t>
  </si>
  <si>
    <t>LFE5UM-85F-8MG285I</t>
  </si>
  <si>
    <t>ECP5</t>
  </si>
  <si>
    <t>285-CSFBGA (10x10)</t>
  </si>
  <si>
    <t>LFE5U-12F-6BG256C</t>
  </si>
  <si>
    <t>256-CABGA (14x14)</t>
  </si>
  <si>
    <t>LFE5U-25F-6BG256C</t>
  </si>
  <si>
    <t>10M02DCV36C8G</t>
  </si>
  <si>
    <t>Intel</t>
  </si>
  <si>
    <t>MAX® 10</t>
  </si>
  <si>
    <t>36-WLCSP (3x3)</t>
  </si>
  <si>
    <t>LFE5U-45F-6BG256C</t>
  </si>
  <si>
    <t>LFE5U-12F-6BG381C</t>
  </si>
  <si>
    <t>381-CABGA (17x17)</t>
  </si>
  <si>
    <t>LFE5U-25F-6BG381C</t>
  </si>
  <si>
    <t>LFE5U-45F-8BG381C</t>
  </si>
  <si>
    <t>LFE5UM-85F-7BG381C</t>
  </si>
  <si>
    <t>LFE5U-85F-6BG554C</t>
  </si>
  <si>
    <t>554-CABGA (23x23)</t>
  </si>
  <si>
    <t>LFE5U-85F-7BG756C</t>
  </si>
  <si>
    <t>756-CABGA (27x27)</t>
  </si>
  <si>
    <t>LFE5UM5G-25F-8BG381C</t>
  </si>
  <si>
    <t>ECP5-5G</t>
  </si>
  <si>
    <t>10M08DFV81C8G</t>
  </si>
  <si>
    <t>81-VBGA, WLCSP (4.5x4.4)</t>
  </si>
  <si>
    <t>LFE5UM5G-45F-8BG381C</t>
  </si>
  <si>
    <t>LFE5UM5G-85F-8BG381C</t>
  </si>
  <si>
    <t>LFE5UM5G-45F-8BG554C</t>
  </si>
  <si>
    <t>LFE5UM5G-85F-8BG554C</t>
  </si>
  <si>
    <t>ICE40UL1K-CM36AI</t>
  </si>
  <si>
    <t>iCE40 UltraLite™</t>
  </si>
  <si>
    <t>8-bit</t>
  </si>
  <si>
    <t>36-UCBGA (2.5x2.5)</t>
  </si>
  <si>
    <t>ICE40UL640-CM36AI</t>
  </si>
  <si>
    <t>ICE40UP5K-SG48I</t>
  </si>
  <si>
    <t>iCE40 UltraPlus™</t>
  </si>
  <si>
    <t>48-QFN (7x7)</t>
  </si>
  <si>
    <t>ICE5LP4K-SWG36ITR1K</t>
  </si>
  <si>
    <t>iCE40 Ultra™</t>
  </si>
  <si>
    <t>36-WLCSP (2.1x2.1)</t>
  </si>
  <si>
    <t>ICE5LP2K-SWG36ITR1K</t>
  </si>
  <si>
    <t>ICE5LP4K-CM36ITR1K</t>
  </si>
  <si>
    <t>36-UCFBGA (2.5x2.5)</t>
  </si>
  <si>
    <t>ICE5LP1K-SG48ITR</t>
  </si>
  <si>
    <t>ICE5LP2K-SG48ITR</t>
  </si>
  <si>
    <t>ICE5LP4K-SG48ITR</t>
  </si>
  <si>
    <t>ICE40HX1K-CB132</t>
  </si>
  <si>
    <t>iCE40™ HX</t>
  </si>
  <si>
    <t>132-CSBGA (8x8)</t>
  </si>
  <si>
    <t>ICE40HX4K-CB132</t>
  </si>
  <si>
    <t>10CL010YM164C6G</t>
  </si>
  <si>
    <t>Cyclone® 10 LP</t>
  </si>
  <si>
    <t>164-MBGA (8x8)</t>
  </si>
  <si>
    <t>10CL016YM164C6G</t>
  </si>
  <si>
    <t>ICE40HX8K-CB132</t>
  </si>
  <si>
    <t>ICE40HX4K-BG121</t>
  </si>
  <si>
    <t>121-caBGA (9x9)</t>
  </si>
  <si>
    <t>ICE40HX8K-BG121</t>
  </si>
  <si>
    <t>ICE40HX1K-VQ100</t>
  </si>
  <si>
    <t>QFP</t>
  </si>
  <si>
    <t>100-TQFP (14x14)</t>
  </si>
  <si>
    <t>ICE40HX8K-CT256</t>
  </si>
  <si>
    <t>ICE40HX1K-TQ144</t>
  </si>
  <si>
    <t>144-TQFP (20x20)</t>
  </si>
  <si>
    <t>ICE40HX4K-TQ144</t>
  </si>
  <si>
    <t>ICE40LM4K-CM49</t>
  </si>
  <si>
    <t>iCE40™ LM</t>
  </si>
  <si>
    <t>49-UCBGA (3x3)</t>
  </si>
  <si>
    <t>ICE40LP1K-CM36A</t>
  </si>
  <si>
    <t>iCE40™ LP</t>
  </si>
  <si>
    <t>10M04SCM153C8G</t>
  </si>
  <si>
    <t>153-MBGA (8x8)</t>
  </si>
  <si>
    <t>10M08SAM153C8G</t>
  </si>
  <si>
    <t>XC6SLX16-2CPG196C</t>
  </si>
  <si>
    <t>Xilinx</t>
  </si>
  <si>
    <t>Spartan®-6 LX</t>
  </si>
  <si>
    <t>196-CSPBGA (8x8)</t>
  </si>
  <si>
    <t>XC7S6-1CPGA196C</t>
  </si>
  <si>
    <t>Spartan®-7</t>
  </si>
  <si>
    <t>25 x 18 + ALU</t>
  </si>
  <si>
    <t>soft</t>
  </si>
  <si>
    <t>XC7S15-1CPGA196C</t>
  </si>
  <si>
    <t>ICE40LP1K-CM49</t>
  </si>
  <si>
    <t>ICE40LP8K-CM81</t>
  </si>
  <si>
    <t>81-UCBGA (4x4)</t>
  </si>
  <si>
    <t>ICE40LP4K-CM81</t>
  </si>
  <si>
    <t>ICE40LP1K-CM81</t>
  </si>
  <si>
    <t>ICE40LP384-SG32</t>
  </si>
  <si>
    <t>32-QFN (5x5)</t>
  </si>
  <si>
    <t>XC7A12T-1CPG238I</t>
  </si>
  <si>
    <t>Artix-7</t>
  </si>
  <si>
    <t>238-CSBGA (10x10)</t>
  </si>
  <si>
    <t>XC7A15T-1CPG236C</t>
  </si>
  <si>
    <t>236-CSBGA (10x10)</t>
  </si>
  <si>
    <t>XC7A35T-1CPG236C</t>
  </si>
  <si>
    <t>XC7A50T-1CPG236I</t>
  </si>
  <si>
    <t>ICE40LP1K-CB81</t>
  </si>
  <si>
    <t>81-CSBGA (5x5)</t>
  </si>
  <si>
    <t>ICE40LP1K-CB121</t>
  </si>
  <si>
    <t>121-CSBGA (6x6)</t>
  </si>
  <si>
    <t>LCMXO2-2000ZE-1UWG49ITR1K</t>
  </si>
  <si>
    <t>MachXO2</t>
  </si>
  <si>
    <t>49-WLCSP (3.11x3.19)</t>
  </si>
  <si>
    <t>LCMXO2-256HC-4UMG64C</t>
  </si>
  <si>
    <t>64-UCBGA (4x4)</t>
  </si>
  <si>
    <t>LCMXO2-256HC-4SG32C</t>
  </si>
  <si>
    <t>32-QFNS (5x5)</t>
  </si>
  <si>
    <t>10M02SCU169C8G</t>
  </si>
  <si>
    <t>169-UBGA (11x11)</t>
  </si>
  <si>
    <t>10M04SCU169C8G</t>
  </si>
  <si>
    <t>10M08SCU169C8G</t>
  </si>
  <si>
    <t>10M16SCU169C8G</t>
  </si>
  <si>
    <t>XC6SLX4-2CSG225C</t>
  </si>
  <si>
    <t>225-CSPBGA (13x13)</t>
  </si>
  <si>
    <t>XC6SLX9-2CSG225C</t>
  </si>
  <si>
    <t>x2</t>
  </si>
  <si>
    <t>XC6SLX16-2CSG225C</t>
  </si>
  <si>
    <t>XC7S6-1CSGA225C</t>
  </si>
  <si>
    <t>XC7S15-1CSGA225C</t>
  </si>
  <si>
    <t>XC7S25-1CSGA225C</t>
  </si>
  <si>
    <t>225-CSGA (13x13)</t>
  </si>
  <si>
    <t>XC7S25-1CSGA225Q</t>
  </si>
  <si>
    <t>XC7Z007S-1CLG225C</t>
  </si>
  <si>
    <t>Zynq®-7000</t>
  </si>
  <si>
    <t>Single A9</t>
  </si>
  <si>
    <t>667MHz</t>
  </si>
  <si>
    <t>PS</t>
  </si>
  <si>
    <t>XC7Z010-1CLG225C</t>
  </si>
  <si>
    <t>Dual A9</t>
  </si>
  <si>
    <t>XC7Z007S-2CLG225I</t>
  </si>
  <si>
    <t>766MHz</t>
  </si>
  <si>
    <t>XC7Z010-2CLG225I</t>
  </si>
  <si>
    <t>10CL006YU256C8G</t>
  </si>
  <si>
    <t>256-UBGA (14x14)</t>
  </si>
  <si>
    <t>10CL010YU256C8G</t>
  </si>
  <si>
    <t>10CL025YU256C6G</t>
  </si>
  <si>
    <t>EP4CGX15BF14C8N</t>
  </si>
  <si>
    <t>Cyclone® IV GX</t>
  </si>
  <si>
    <t>169-FBGA (14x14)</t>
  </si>
  <si>
    <t>EP4CGX22BF14C8N</t>
  </si>
  <si>
    <t>EP4CGX30BF14C8N</t>
  </si>
  <si>
    <t>LCMXO2-1200HC-6SG32I</t>
  </si>
  <si>
    <t>LCMXO2-256HC-4SG48I</t>
  </si>
  <si>
    <t>LCMXO2-640HC-4SG48C</t>
  </si>
  <si>
    <t>LCMXO2-256HC-4MG132C</t>
  </si>
  <si>
    <t>132-CSPBGA (8x8)</t>
  </si>
  <si>
    <t>LCMXO2-640HC-4MG132C</t>
  </si>
  <si>
    <t>LCMXO2-1200HC-4MG132C</t>
  </si>
  <si>
    <t>LCMXO2-2000HC-4MG132C</t>
  </si>
  <si>
    <t>LCMXO2-4000HC-4MG132C</t>
  </si>
  <si>
    <t>LCMXO2-4000HE-4MG184I</t>
  </si>
  <si>
    <t>184-CSBGA (8x8)</t>
  </si>
  <si>
    <t>LCMXO2-256HC-4TG100C</t>
  </si>
  <si>
    <t>LCMXO2-640HC-4TG100C</t>
  </si>
  <si>
    <t>LCMXO2-1200HC-4TG100C</t>
  </si>
  <si>
    <t>LCMXO2-2000ZE-1TG100C</t>
  </si>
  <si>
    <t>LCMXO2-2000HC-4BG256C</t>
  </si>
  <si>
    <t>LCMXO2-4000HC-4BG256I</t>
  </si>
  <si>
    <t>LCMXO2-7000HC-4BG256C</t>
  </si>
  <si>
    <t>LCMXO2-1200UHC-4FTG256C</t>
  </si>
  <si>
    <t>256-FTBGA (17x17)</t>
  </si>
  <si>
    <t>LCMXO2-2000HC-4FTG256C</t>
  </si>
  <si>
    <t>LCMXO2-4000HC-4FTG256C</t>
  </si>
  <si>
    <t>XC7A15T-1CSG324C</t>
  </si>
  <si>
    <t>324-CSPBGA (15x15)</t>
  </si>
  <si>
    <t>XC7A12T-1CSG325I</t>
  </si>
  <si>
    <t>325-CSBGA (15x15)</t>
  </si>
  <si>
    <t>XC7A15T-1CSG325C</t>
  </si>
  <si>
    <t>XC7A35T-1CSG324C</t>
  </si>
  <si>
    <t>XC7A35T-1CSG325C</t>
  </si>
  <si>
    <t>XC7A25T-2CSG325I</t>
  </si>
  <si>
    <t>XC7A50T-1CSG324C</t>
  </si>
  <si>
    <t>XC7A50T-2CSG325C</t>
  </si>
  <si>
    <t>XC7A75T-1CSG324I</t>
  </si>
  <si>
    <t>XC7A100T-1CSG324C</t>
  </si>
  <si>
    <t>5CEBA2U15C8N</t>
  </si>
  <si>
    <t>Cyclone® V E</t>
  </si>
  <si>
    <t>1-bit</t>
  </si>
  <si>
    <t>1x</t>
  </si>
  <si>
    <t>324-UBGA (15x15)</t>
  </si>
  <si>
    <t>5CEBA4U15C7N</t>
  </si>
  <si>
    <t>5CGXFC3B7U15C8N</t>
  </si>
  <si>
    <t>Cyclone® V GX</t>
  </si>
  <si>
    <t>LCMXO2-7000HC-4FTG256I</t>
  </si>
  <si>
    <t>LCMXO2-4000ZE-1BG332C</t>
  </si>
  <si>
    <t>332-CABGA (17x17)</t>
  </si>
  <si>
    <t>10M02DCU324C8G</t>
  </si>
  <si>
    <t>10M02SCU324C8G</t>
  </si>
  <si>
    <t>10M04DCU324C8G</t>
  </si>
  <si>
    <t>10M08DCU324C8G</t>
  </si>
  <si>
    <t>10M16DCU324C8G</t>
  </si>
  <si>
    <t>XC6SLX9-2CSG324C</t>
  </si>
  <si>
    <t>XC6SLX16-2CSG324C</t>
  </si>
  <si>
    <t>XC6SLX25-2CSG324C</t>
  </si>
  <si>
    <t>XC6SLX45-2CSG324C</t>
  </si>
  <si>
    <t>XC7S6-1FTGB196C</t>
  </si>
  <si>
    <t>196-CSBGA (15x15)</t>
  </si>
  <si>
    <t>XC7S15-1FTGB196C</t>
  </si>
  <si>
    <t>XC7S25-1FTGB196C</t>
  </si>
  <si>
    <t>XC7S25-1CSGA324C</t>
  </si>
  <si>
    <t>324-CSGA (15x15)</t>
  </si>
  <si>
    <t>XC7S50-1CSGA324C</t>
  </si>
  <si>
    <t>XC7S50-2FTGB196C</t>
  </si>
  <si>
    <t>XC7S50-2CSGA324I</t>
  </si>
  <si>
    <t>XC7S50-L1CSGA324I</t>
  </si>
  <si>
    <t>324-FPGA (15x15)</t>
  </si>
  <si>
    <t>XC7A15T-1FTG256C</t>
  </si>
  <si>
    <t>XC7A35T-1FTG256C</t>
  </si>
  <si>
    <t>XC7A50T-1FTG256C</t>
  </si>
  <si>
    <t>XC7A100T-1FTG256C</t>
  </si>
  <si>
    <t>XC7A75T-2FTG256I</t>
  </si>
  <si>
    <t>LCMXO2-7000HC-5BG332I</t>
  </si>
  <si>
    <t>EP4CE6F17C8N</t>
  </si>
  <si>
    <t>Cyclone® IV E</t>
  </si>
  <si>
    <t>256-FBGA (17x17)</t>
  </si>
  <si>
    <t>EP4CE10F17C8N</t>
  </si>
  <si>
    <t>EP4CE15F17C8N</t>
  </si>
  <si>
    <t>EP4CE22F17C8N</t>
  </si>
  <si>
    <t>5CEBA2F17C8N</t>
  </si>
  <si>
    <t>5CEBA4F17C8N</t>
  </si>
  <si>
    <t>LCMXO2-640UHC-4TG144C</t>
  </si>
  <si>
    <t>LCMXO2-1200HC-4TG144C</t>
  </si>
  <si>
    <t>LCMXO2-2000HC-4TG144C</t>
  </si>
  <si>
    <t>LCMXO2-4000HC-4TG144C</t>
  </si>
  <si>
    <t>LCMXO2-7000HE-4TG144C</t>
  </si>
  <si>
    <t>LCMXO2-4000HC-4FG484C</t>
  </si>
  <si>
    <t>484-FPBGA (23x23)</t>
  </si>
  <si>
    <t>LCMXO2-7000HC-4FG484C</t>
  </si>
  <si>
    <t>LCMXO3L-1300E-5UWG36CTR1K</t>
  </si>
  <si>
    <t>MachXO3</t>
  </si>
  <si>
    <t>36-WLCSP (2.49x2.54)</t>
  </si>
  <si>
    <t>LCMXO3L-2100E-5UWG49CTR1K</t>
  </si>
  <si>
    <t>LCMXO3L-4300E-5UWG81CTR1K</t>
  </si>
  <si>
    <t>81-WLCSP (3.80x3.69)</t>
  </si>
  <si>
    <t>LCMXO3LF-640E-5MG121I</t>
  </si>
  <si>
    <t>121-CSFBGA (6x6)</t>
  </si>
  <si>
    <t>LCMXO3L-4300E-5MG121C</t>
  </si>
  <si>
    <t>LCMXO3LF-2100E-6MG256C</t>
  </si>
  <si>
    <t>256-CSFBGA (9x9)</t>
  </si>
  <si>
    <t>LCMXO3LF-6900E-6MG256C</t>
  </si>
  <si>
    <t>LCMXO3L-1300C-5BG256C</t>
  </si>
  <si>
    <t>LCMXO3L-2100C-6BG256C</t>
  </si>
  <si>
    <t>LCMXO3L-4300C-6BG256C</t>
  </si>
  <si>
    <t>10M04DAF256C8G</t>
  </si>
  <si>
    <t>10M08DCF256C8G</t>
  </si>
  <si>
    <t>10M16DCF256C8G</t>
  </si>
  <si>
    <t>10M25DAF256C8G</t>
  </si>
  <si>
    <t>10M40DCF256C8G</t>
  </si>
  <si>
    <t>10M50DCF256C8G</t>
  </si>
  <si>
    <t>LCMXO3L-6900C-6BG256C</t>
  </si>
  <si>
    <t>XC6SLX9-2FTG256C</t>
  </si>
  <si>
    <t>XC6SLX16-2FTG256C</t>
  </si>
  <si>
    <t>XC6SLX25-2FTG256C</t>
  </si>
  <si>
    <t>XC7Z007S-1CLG400C</t>
  </si>
  <si>
    <t>400-CSPBGA (17x17)</t>
  </si>
  <si>
    <t>XC7Z010-1CLG400C</t>
  </si>
  <si>
    <t>XC7Z007S-2CLG400E</t>
  </si>
  <si>
    <t>XC7Z010-2CLG400E</t>
  </si>
  <si>
    <t>XC7Z014S-1CLG400C</t>
  </si>
  <si>
    <t>XC7Z020-1CLG400C</t>
  </si>
  <si>
    <t>XC7Z014S-2CLG400I</t>
  </si>
  <si>
    <t>XC7Z020-2CLG400I</t>
  </si>
  <si>
    <t>XC7Z020-3CLG400E</t>
  </si>
  <si>
    <t>866MHz</t>
  </si>
  <si>
    <t>10CL016YU484C6G</t>
  </si>
  <si>
    <t>484-UBGA (19x19)</t>
  </si>
  <si>
    <t>10CL040YU484C6G</t>
  </si>
  <si>
    <t>10CL055YU484C6G</t>
  </si>
  <si>
    <t>EP4CGX22CF19C8N</t>
  </si>
  <si>
    <t>324-FBGA (19x19)</t>
  </si>
  <si>
    <t>EP4CGX30CF19C8N</t>
  </si>
  <si>
    <t>5CEBA2U19C8N</t>
  </si>
  <si>
    <t>5CEFA4U19C8N</t>
  </si>
  <si>
    <t>5CEFA5U19C8N</t>
  </si>
  <si>
    <t>2x</t>
  </si>
  <si>
    <t>5CEFA7U19C8N</t>
  </si>
  <si>
    <t>5CSEBA2U19I7SN</t>
  </si>
  <si>
    <t>Cyclone® V SE</t>
  </si>
  <si>
    <t>800MHz</t>
  </si>
  <si>
    <t>5CSEBA4U19I7SN</t>
  </si>
  <si>
    <t>5CSEBA5U19I7N</t>
  </si>
  <si>
    <t>5CSEBA6U19I7N</t>
  </si>
  <si>
    <t>LCMXO3LF-9400C-6BG256C</t>
  </si>
  <si>
    <t>XC6SLX45-2CSG484C</t>
  </si>
  <si>
    <t>484-CSPBGA (19x19)</t>
  </si>
  <si>
    <t>XC6SLX75-2CSG484C</t>
  </si>
  <si>
    <t>x4</t>
  </si>
  <si>
    <t>XCZU2CG-1SBVA484I</t>
  </si>
  <si>
    <t>Zynq® UltraScale+</t>
  </si>
  <si>
    <t>Dual A53, Dual R5</t>
  </si>
  <si>
    <t>500MHz, 1.2GHz</t>
  </si>
  <si>
    <t>484-FCBGA (19x19)</t>
  </si>
  <si>
    <t>XCZU3CG-1SBVA484E</t>
  </si>
  <si>
    <t>XCZU2CG-2SBVA484I</t>
  </si>
  <si>
    <t>533MHz, 1.3GHz</t>
  </si>
  <si>
    <t>XCZU2EG-2SBVA484E</t>
  </si>
  <si>
    <t>Quad A53, Dual R5, Mali</t>
  </si>
  <si>
    <t>533MHz, 600MHz, 1.3GHz</t>
  </si>
  <si>
    <t>XCZU2EG-L1SBVA484I</t>
  </si>
  <si>
    <t>500MHz, 600MHz, 1.2GHz</t>
  </si>
  <si>
    <t>XCZU3CG-2SBVA484E</t>
  </si>
  <si>
    <t>XC7Z014S-1CLG484C</t>
  </si>
  <si>
    <t>XC7Z012S-1CLG485C</t>
  </si>
  <si>
    <t>485-CSBGA (19x19)</t>
  </si>
  <si>
    <t>XC7Z020-1CLG484C</t>
  </si>
  <si>
    <t>XC7Z014S-2CLG484I</t>
  </si>
  <si>
    <t>XC7Z015-1CLG485C</t>
  </si>
  <si>
    <t>XC7Z012S-2CLG485I</t>
  </si>
  <si>
    <t>XC7Z020-2CLG484E</t>
  </si>
  <si>
    <t>XC7Z015-2CLG485E</t>
  </si>
  <si>
    <t>XC7Z020-3CLG484E</t>
  </si>
  <si>
    <t>XC7Z030-1SBG485C</t>
  </si>
  <si>
    <t>485-FCBGA (19x19)</t>
  </si>
  <si>
    <t>XC7Z030-2SBG485I</t>
  </si>
  <si>
    <t>XC7Z030-3SBG485E</t>
  </si>
  <si>
    <t>1GHz</t>
  </si>
  <si>
    <t>10CL006YE144I7G</t>
  </si>
  <si>
    <t>144-EQFP (20x20)</t>
  </si>
  <si>
    <t>10CL010YE144C8G</t>
  </si>
  <si>
    <t>10CL016YE144I7G</t>
  </si>
  <si>
    <t>10CL025YE144C8G</t>
  </si>
  <si>
    <t>EP4CE6E22C8N</t>
  </si>
  <si>
    <t>EP4CE10E22C8N</t>
  </si>
  <si>
    <t>EP4CE15E22C8N</t>
  </si>
  <si>
    <t>EP4CE22E22C8N</t>
  </si>
  <si>
    <t>LCMXO3L-4300C-5BG324C</t>
  </si>
  <si>
    <t>324-CABGA (15x15)</t>
  </si>
  <si>
    <t>LCMXO3LF-2100C-5BG324I</t>
  </si>
  <si>
    <t>LCMXO3LF-4300C-5BG400C</t>
  </si>
  <si>
    <t>LCMXO3LF-6900C-5BG400C</t>
  </si>
  <si>
    <t>LCMXO3LF-9400C-5BG400C</t>
  </si>
  <si>
    <t>LCMXO3LF-9400E-6BG484I</t>
  </si>
  <si>
    <t>484-CABGA (19x19)</t>
  </si>
  <si>
    <t>LCMXO3D-4300HC-5SG72C</t>
  </si>
  <si>
    <t>MachXO3D</t>
  </si>
  <si>
    <t>10M02SCE144C8G</t>
  </si>
  <si>
    <t>10M04SCE144C8G</t>
  </si>
  <si>
    <t>10M08SCE144C8G</t>
  </si>
  <si>
    <t>10M16SCE144C8G</t>
  </si>
  <si>
    <t>10M25SAE144C8G</t>
  </si>
  <si>
    <t>10M40SCE144C8G</t>
  </si>
  <si>
    <t>10M50SCE144C8G</t>
  </si>
  <si>
    <t>XC6SLX4-2TQG144C</t>
  </si>
  <si>
    <t>XC6SLX9-2TQG144C</t>
  </si>
  <si>
    <t>XCZU2EG-1SFVA625I</t>
  </si>
  <si>
    <t>625-FCBGA (21x21)</t>
  </si>
  <si>
    <t>XCZU3CG-1SFVA625E</t>
  </si>
  <si>
    <t>XCZU2CG-2SFVA625I</t>
  </si>
  <si>
    <t>XCZU2EG-2SFVA625E</t>
  </si>
  <si>
    <t>XC7A15T-1FGG484C</t>
  </si>
  <si>
    <t>484-FBGA (23x23)</t>
  </si>
  <si>
    <t>XC7A35T-1FGG484C</t>
  </si>
  <si>
    <t>XC7A50T-1FGG484C</t>
  </si>
  <si>
    <t>XC7A75T-1FGG484C</t>
  </si>
  <si>
    <t>XC7A100T-1FGG484C</t>
  </si>
  <si>
    <t>XC7A200T-1FBG484C</t>
  </si>
  <si>
    <t>484-FCBGA (23x23)</t>
  </si>
  <si>
    <t>10CL016YF484C6G</t>
  </si>
  <si>
    <t>10CL040YF484C6G</t>
  </si>
  <si>
    <t>10CL055YF484C6G</t>
  </si>
  <si>
    <t>EP4CE15F23C8N</t>
  </si>
  <si>
    <t>EP4CE30F23C8N</t>
  </si>
  <si>
    <t>EP4CE40F23C8N</t>
  </si>
  <si>
    <t>EP4CE55F23C8N</t>
  </si>
  <si>
    <t>EP4CE75F23C8N</t>
  </si>
  <si>
    <t>EP4CGX30CF23C8N</t>
  </si>
  <si>
    <t>EP4CGX50CF23C8N</t>
  </si>
  <si>
    <t>EP4CGX75CF23C7N</t>
  </si>
  <si>
    <t>EP4CGX110CF23C8N</t>
  </si>
  <si>
    <t>5CEBA2F23C8N</t>
  </si>
  <si>
    <t>5CEBA4F23C8N</t>
  </si>
  <si>
    <t>5CEBA5F23C8N</t>
  </si>
  <si>
    <t>5CEBA7F23C8N</t>
  </si>
  <si>
    <t>5CEBA9F23C8N</t>
  </si>
  <si>
    <t>5CGTFD5C5F23C7N</t>
  </si>
  <si>
    <t>Cyclone® V GT</t>
  </si>
  <si>
    <t>5CGXBC3B6F23C7N</t>
  </si>
  <si>
    <t>5CGXFC4C7F23C8N</t>
  </si>
  <si>
    <t>5CGXFC5C7F23C8N</t>
  </si>
  <si>
    <t>5CGXFC7C7F23C8N</t>
  </si>
  <si>
    <t>5CSEBA2U23C8SN</t>
  </si>
  <si>
    <t>600MHz</t>
  </si>
  <si>
    <t>672-UBGA (23x23)</t>
  </si>
  <si>
    <t>5CSEBA2U23C8N</t>
  </si>
  <si>
    <t>5CSEBA4U23C8SN</t>
  </si>
  <si>
    <t>5CSEBA2U23I7N</t>
  </si>
  <si>
    <t>5CSEBA5U23C8N</t>
  </si>
  <si>
    <t>5CSEMA4U23C6N</t>
  </si>
  <si>
    <t>925MHz</t>
  </si>
  <si>
    <t>5CSEBA5U23I7N</t>
  </si>
  <si>
    <t>5CSEBA6U23C7N</t>
  </si>
  <si>
    <t>5CSEBA6U23C6N</t>
  </si>
  <si>
    <t>5CSXFC2C6U23C8N</t>
  </si>
  <si>
    <t>Cyclone® V SX</t>
  </si>
  <si>
    <t>5CSXFC4C6U23C8N</t>
  </si>
  <si>
    <t>5CSXFC4C6U23I7N</t>
  </si>
  <si>
    <t>5CSXFC6C6U23C8N</t>
  </si>
  <si>
    <t>5CSXFC5C6U23I7N</t>
  </si>
  <si>
    <t>5CSXFC6C6U23I7N</t>
  </si>
  <si>
    <t>LCMXO3D-9400HC-6SG72I</t>
  </si>
  <si>
    <t>LCMXO3D-4300HC-5BG256C</t>
  </si>
  <si>
    <t>LCMXO3D-9400ZC-2BG256C</t>
  </si>
  <si>
    <t>XC7K70T-1FBG484C</t>
  </si>
  <si>
    <t>Kintex®-7</t>
  </si>
  <si>
    <t>XC7K160T-1FBG484C</t>
  </si>
  <si>
    <t>LCMXO3D-9400HC-5BG400C</t>
  </si>
  <si>
    <t>LPTM21L-1ABG100I</t>
  </si>
  <si>
    <t>Platform Manager II</t>
  </si>
  <si>
    <t>100-CABGA (10x10)</t>
  </si>
  <si>
    <t>10M08DAF484C8G</t>
  </si>
  <si>
    <t>10M16DCF484C8G</t>
  </si>
  <si>
    <t>10M40DAF484C8G</t>
  </si>
  <si>
    <t>10M50DCF484C8G</t>
  </si>
  <si>
    <t>XC6SLX25-2FGG484C</t>
  </si>
  <si>
    <t>XC6SLX45-2FGG484C</t>
  </si>
  <si>
    <t>XC6SLX75-2FGG484C</t>
  </si>
  <si>
    <t>XC7S50-1FGA484I</t>
  </si>
  <si>
    <t>XC7S75-1FGGA484I</t>
  </si>
  <si>
    <t>XC7S100-1FGGA484I</t>
  </si>
  <si>
    <t>XCZU2CG-2SFVC784E</t>
  </si>
  <si>
    <t>784-FCBGA (23x23)</t>
  </si>
  <si>
    <t>XCZU2CG-L1SFVC784I</t>
  </si>
  <si>
    <t>XCZU2EG-1SFVC784I</t>
  </si>
  <si>
    <t>XCZU3CG-1SFVC784E</t>
  </si>
  <si>
    <t>XCZU2EG-2SFVC784E</t>
  </si>
  <si>
    <t>XC7A75T-2FGG676C</t>
  </si>
  <si>
    <t>676-FBGA (27x27)</t>
  </si>
  <si>
    <t>XC7A100T-1FGG676C</t>
  </si>
  <si>
    <t>XC7A200T-1FBG676C</t>
  </si>
  <si>
    <t>676-FCBGA (27x27)</t>
  </si>
  <si>
    <t>EP4CGX50DF27C8N</t>
  </si>
  <si>
    <t>672-FBGA (27x27)</t>
  </si>
  <si>
    <t>5CEFA7F27C8N</t>
  </si>
  <si>
    <t>5CEBA9F27C8N</t>
  </si>
  <si>
    <t>5CGXFC5C7F27C8N</t>
  </si>
  <si>
    <t>5CGXFC7D7F27C8N</t>
  </si>
  <si>
    <t>LPTM21-1AFTG237C</t>
  </si>
  <si>
    <t>237-FTBGA (17x17)</t>
  </si>
  <si>
    <t>XC7K70T-1FBG676C</t>
  </si>
  <si>
    <t>XC7K160T-1FBG676C</t>
  </si>
  <si>
    <t>10M40DCF672C8G</t>
  </si>
  <si>
    <t>10M50DCF672C8G</t>
  </si>
  <si>
    <t>XC6SLX75-2FGG676C</t>
  </si>
  <si>
    <t>XC7S75-1FGGA676I</t>
  </si>
  <si>
    <t>676-FPBGA (27x27)</t>
  </si>
  <si>
    <t>XC7S100-1FGGA676I</t>
  </si>
  <si>
    <t>EP4CE30F29C8N</t>
  </si>
  <si>
    <t>780-FBGA (29x29)</t>
  </si>
  <si>
    <t>EP4CE40F29C8N</t>
  </si>
  <si>
    <t>EP4CE55F29C8N</t>
  </si>
  <si>
    <t>EP4CE75F29C8N</t>
  </si>
  <si>
    <t>5CEBA7F31C8N</t>
  </si>
  <si>
    <t>896-FBGA (31x31)</t>
  </si>
  <si>
    <t>5CGXFC7D7F31C8N</t>
  </si>
  <si>
    <t>LFXP2-17E-5QN208C</t>
  </si>
  <si>
    <t>LFXP2-17E-5FTN256C</t>
  </si>
  <si>
    <t>LFXP2-17E-5FN484C</t>
  </si>
  <si>
    <t>LFXP2-30E-5FTN256C</t>
  </si>
  <si>
    <t>LFXP2-40E-5FN484C</t>
  </si>
  <si>
    <t>LFXP2-40E-5FN672C</t>
  </si>
  <si>
    <t>LFXP2-5E-5MN132C</t>
  </si>
  <si>
    <t>LFXP2-5E-5TN144C</t>
  </si>
  <si>
    <t>LFXP2-5E-5QN208C</t>
  </si>
  <si>
    <t>LFXP2-5E-5FTN256C</t>
  </si>
  <si>
    <t>LFXP2-8E-5MN132C</t>
  </si>
  <si>
    <t>LFXP2-8E-5TN144C</t>
  </si>
  <si>
    <t>LFXP2-8E-5QN208C</t>
  </si>
  <si>
    <t>LFXP2-8E-5FTN256C</t>
  </si>
  <si>
    <t>XP2</t>
  </si>
  <si>
    <t>208-PQFP (28x28)</t>
  </si>
  <si>
    <t>672-FPBGA (27x27)</t>
  </si>
  <si>
    <t>M2S005-TQG144</t>
  </si>
  <si>
    <t>M2S005S-VFG256I</t>
  </si>
  <si>
    <t>M2S005-VFG256</t>
  </si>
  <si>
    <t>M2S005-VFG400</t>
  </si>
  <si>
    <t>M2S005-FGG484</t>
  </si>
  <si>
    <t>M2S010-TQG144</t>
  </si>
  <si>
    <t>M2S010-VFG256I</t>
  </si>
  <si>
    <t>M2S010-VFG256</t>
  </si>
  <si>
    <t>M2S010-VFG400</t>
  </si>
  <si>
    <t>M2S010-FGG484</t>
  </si>
  <si>
    <t>M2S025T-VFG256</t>
  </si>
  <si>
    <t>M2S025-VFG256I</t>
  </si>
  <si>
    <t>M2S025-FCSG325I</t>
  </si>
  <si>
    <t>M2S025-VFG400</t>
  </si>
  <si>
    <t>M2S025-FGG484</t>
  </si>
  <si>
    <t>Microchip</t>
  </si>
  <si>
    <t>SmartFusion®2</t>
  </si>
  <si>
    <t>Single M3</t>
  </si>
  <si>
    <t>166MHz</t>
  </si>
  <si>
    <t>256-FPBGA (17x17)</t>
  </si>
  <si>
    <t>256-VFPBGA (14x14)</t>
  </si>
  <si>
    <t>400-VFBGA (17x17)</t>
  </si>
  <si>
    <t>256-FPBGA (14x14)</t>
  </si>
  <si>
    <t>325-CSPBGA (11x11)</t>
  </si>
  <si>
    <t>x1</t>
  </si>
  <si>
    <t>10CL080YF484I7G</t>
  </si>
  <si>
    <t>10CL080YF780I7G</t>
  </si>
  <si>
    <t>10CL120ZF484I8G</t>
  </si>
  <si>
    <t>EP4CE55U19I7N</t>
  </si>
  <si>
    <t>10CL120YF780I7G</t>
  </si>
  <si>
    <t>5CGXFC4C6U19I7N</t>
  </si>
  <si>
    <t>EP4CE75U19I7N</t>
  </si>
  <si>
    <t>5CGXFC5C6U19I7N</t>
  </si>
  <si>
    <t>5CGTFD7D5F27C7N</t>
  </si>
  <si>
    <t>EP4CE115F23C8N</t>
  </si>
  <si>
    <t>EP4CGX110DF27C7N</t>
  </si>
  <si>
    <t>5CGXFC7C6U19I7N</t>
  </si>
  <si>
    <t>5CEBA9F31C7N</t>
  </si>
  <si>
    <t>XC7A200T-1FFG1156C</t>
  </si>
  <si>
    <t>XC7A200T-1SBG484C</t>
  </si>
  <si>
    <t>1156-FCBGA (35x35)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</si>
</sst>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33" borderId="0" xfId="0" applyFill="1" applyAlignment="1">
      <alignment horizontal="center"/>
    </xf>
    <xf numFmtId="0" fontId="0" fillId="33" borderId="10" xfId="0" applyFill="1" applyBorder="1" applyAlignment="1">
      <alignment horizontal="center"/>
    </xf>
    <xf numFmtId="0" fontId="17" fillId="34" borderId="0" xfId="0" applyFont="1" applyFill="1"/>
    <xf numFmtId="0" fontId="17" fillId="34" borderId="0" xfId="0" applyFont="1" applyFill="1" applyAlignment="1">
      <alignment horizontal="center"/>
    </xf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37" borderId="0" xfId="0" applyFill="1" applyAlignment="1">
      <alignment horizontal="center"/>
    </xf>
    <xf numFmtId="2" fontId="0" fillId="37" borderId="0" xfId="0" applyNumberFormat="1" applyFill="1" applyAlignment="1">
      <alignment horizontal="center"/>
    </xf>
    <xf numFmtId="0" fontId="17" fillId="38" borderId="0" xfId="0" applyFont="1" applyFill="1"/>
    <xf numFmtId="0" fontId="17" fillId="38" borderId="0" xfId="0" applyFont="1" applyFill="1" applyAlignment="1">
      <alignment horizontal="center"/>
    </xf>
    <xf numFmtId="0" fontId="0" fillId="39" borderId="0" xfId="0" applyFill="1"/>
    <xf numFmtId="0" fontId="0" fillId="39" borderId="0" xfId="0" applyFill="1" applyAlignment="1">
      <alignment horizontal="center"/>
    </xf>
    <xf numFmtId="0" fontId="0" fillId="40" borderId="0" xfId="0" applyFill="1"/>
    <xf numFmtId="0" fontId="0" fillId="40" borderId="0" xfId="0" applyFill="1" applyAlignment="1">
      <alignment horizontal="center"/>
    </xf>
    <xf numFmtId="0" fontId="0" fillId="41" borderId="0" xfId="0" applyFill="1"/>
    <xf numFmtId="0" fontId="0" fillId="41" borderId="0" xfId="0" applyFill="1" applyAlignment="1">
      <alignment horizontal="center"/>
    </xf>
    <xf numFmtId="2" fontId="0" fillId="41" borderId="0" xfId="0" applyNumberFormat="1" applyFill="1" applyAlignment="1">
      <alignment horizontal="center"/>
    </xf>
    <xf numFmtId="0" fontId="17" fillId="42" borderId="0" xfId="0" applyFont="1" applyFill="1"/>
    <xf numFmtId="0" fontId="0" fillId="43" borderId="0" xfId="0" applyFill="1"/>
    <xf numFmtId="0" fontId="0" fillId="43" borderId="0" xfId="0" applyFill="1" applyAlignment="1">
      <alignment horizontal="center"/>
    </xf>
    <xf numFmtId="0" fontId="0" fillId="44" borderId="0" xfId="0" applyFill="1"/>
    <xf numFmtId="0" fontId="0" fillId="44" borderId="0" xfId="0" applyFill="1" applyAlignment="1">
      <alignment horizontal="center"/>
    </xf>
    <xf numFmtId="0" fontId="0" fillId="45" borderId="0" xfId="0" applyFill="1"/>
    <xf numFmtId="0" fontId="0" fillId="45" borderId="0" xfId="0" applyFill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33" borderId="0" xfId="0" applyNumberFormat="1" applyFill="1" applyBorder="1" applyAlignment="1">
      <alignment horizontal="center"/>
    </xf>
    <xf numFmtId="4" fontId="17" fillId="34" borderId="0" xfId="0" applyNumberFormat="1" applyFont="1" applyFill="1" applyAlignment="1">
      <alignment horizontal="center"/>
    </xf>
    <xf numFmtId="4" fontId="0" fillId="36" borderId="0" xfId="0" applyNumberFormat="1" applyFill="1" applyAlignment="1">
      <alignment horizontal="center"/>
    </xf>
    <xf numFmtId="4" fontId="0" fillId="35" borderId="0" xfId="0" applyNumberFormat="1" applyFill="1" applyAlignment="1">
      <alignment horizontal="center"/>
    </xf>
    <xf numFmtId="4" fontId="0" fillId="37" borderId="0" xfId="0" applyNumberFormat="1" applyFill="1" applyAlignment="1">
      <alignment horizontal="center"/>
    </xf>
    <xf numFmtId="4" fontId="17" fillId="38" borderId="0" xfId="0" applyNumberFormat="1" applyFont="1" applyFill="1" applyAlignment="1">
      <alignment horizontal="center"/>
    </xf>
    <xf numFmtId="4" fontId="0" fillId="39" borderId="0" xfId="0" applyNumberFormat="1" applyFill="1" applyAlignment="1">
      <alignment horizontal="center"/>
    </xf>
    <xf numFmtId="4" fontId="0" fillId="40" borderId="0" xfId="0" applyNumberFormat="1" applyFill="1" applyAlignment="1">
      <alignment horizontal="center"/>
    </xf>
    <xf numFmtId="4" fontId="0" fillId="41" borderId="0" xfId="0" applyNumberFormat="1" applyFill="1" applyAlignment="1">
      <alignment horizontal="center"/>
    </xf>
    <xf numFmtId="4" fontId="0" fillId="43" borderId="0" xfId="0" applyNumberFormat="1" applyFill="1" applyAlignment="1">
      <alignment horizontal="center"/>
    </xf>
    <xf numFmtId="4" fontId="17" fillId="42" borderId="0" xfId="0" applyNumberFormat="1" applyFont="1" applyFill="1" applyAlignment="1">
      <alignment horizontal="center"/>
    </xf>
    <xf numFmtId="4" fontId="0" fillId="45" borderId="0" xfId="0" applyNumberFormat="1" applyFill="1" applyAlignment="1">
      <alignment horizontal="center"/>
    </xf>
    <xf numFmtId="4" fontId="0" fillId="4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3" borderId="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45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48" borderId="10" xfId="0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17" fillId="46" borderId="10" xfId="0" applyFont="1" applyFill="1" applyBorder="1" applyAlignment="1">
      <alignment horizontal="center"/>
    </xf>
    <xf numFmtId="0" fontId="0" fillId="0" borderId="11" xfId="0" applyBorder="1"/>
    <xf numFmtId="2" fontId="0" fillId="48" borderId="0" xfId="0" applyNumberFormat="1" applyFill="1" applyBorder="1" applyAlignment="1">
      <alignment horizontal="center"/>
    </xf>
    <xf numFmtId="0" fontId="0" fillId="48" borderId="0" xfId="0" applyFill="1" applyBorder="1" applyAlignment="1">
      <alignment horizontal="center"/>
    </xf>
    <xf numFmtId="0" fontId="0" fillId="48" borderId="11" xfId="0" applyFill="1" applyBorder="1"/>
    <xf numFmtId="2" fontId="0" fillId="36" borderId="0" xfId="0" applyNumberFormat="1" applyFill="1" applyBorder="1" applyAlignment="1">
      <alignment horizontal="center"/>
    </xf>
    <xf numFmtId="0" fontId="0" fillId="36" borderId="0" xfId="0" applyFill="1" applyBorder="1" applyAlignment="1">
      <alignment horizontal="center"/>
    </xf>
    <xf numFmtId="0" fontId="0" fillId="36" borderId="11" xfId="0" applyFill="1" applyBorder="1"/>
    <xf numFmtId="2" fontId="17" fillId="46" borderId="0" xfId="0" applyNumberFormat="1" applyFont="1" applyFill="1" applyBorder="1" applyAlignment="1">
      <alignment horizontal="center"/>
    </xf>
    <xf numFmtId="0" fontId="17" fillId="46" borderId="0" xfId="0" applyFont="1" applyFill="1" applyBorder="1" applyAlignment="1">
      <alignment horizontal="center"/>
    </xf>
    <xf numFmtId="0" fontId="17" fillId="46" borderId="11" xfId="0" applyFont="1" applyFill="1" applyBorder="1"/>
    <xf numFmtId="0" fontId="17" fillId="47" borderId="0" xfId="0" applyFont="1" applyFill="1" applyBorder="1" applyAlignment="1">
      <alignment horizontal="center"/>
    </xf>
    <xf numFmtId="2" fontId="17" fillId="47" borderId="0" xfId="0" applyNumberFormat="1" applyFont="1" applyFill="1" applyBorder="1" applyAlignment="1">
      <alignment horizontal="center"/>
    </xf>
    <xf numFmtId="0" fontId="17" fillId="47" borderId="11" xfId="0" applyFont="1" applyFill="1" applyBorder="1"/>
    <xf numFmtId="0" fontId="0" fillId="37" borderId="11" xfId="0" applyFill="1" applyBorder="1"/>
    <xf numFmtId="0" fontId="0" fillId="33" borderId="11" xfId="0" applyFill="1" applyBorder="1"/>
    <xf numFmtId="0" fontId="0" fillId="35" borderId="11" xfId="0" applyFill="1" applyBorder="1"/>
    <xf numFmtId="0" fontId="0" fillId="41" borderId="11" xfId="0" applyFill="1" applyBorder="1"/>
    <xf numFmtId="0" fontId="0" fillId="40" borderId="11" xfId="0" applyFill="1" applyBorder="1"/>
    <xf numFmtId="0" fontId="0" fillId="39" borderId="11" xfId="0" applyFill="1" applyBorder="1"/>
    <xf numFmtId="0" fontId="0" fillId="37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41" borderId="10" xfId="0" applyFill="1" applyBorder="1" applyAlignment="1">
      <alignment horizontal="center"/>
    </xf>
    <xf numFmtId="0" fontId="0" fillId="40" borderId="10" xfId="0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7" fillId="47" borderId="16" xfId="0" applyFont="1" applyFill="1" applyBorder="1" applyAlignment="1">
      <alignment horizontal="center"/>
    </xf>
    <xf numFmtId="2" fontId="17" fillId="47" borderId="16" xfId="0" applyNumberFormat="1" applyFont="1" applyFill="1" applyBorder="1" applyAlignment="1">
      <alignment horizontal="center"/>
    </xf>
    <xf numFmtId="0" fontId="17" fillId="47" borderId="15" xfId="0" applyFont="1" applyFill="1" applyBorder="1"/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33" borderId="17" xfId="0" applyFill="1" applyBorder="1" applyAlignment="1">
      <alignment horizontal="center"/>
    </xf>
    <xf numFmtId="2" fontId="0" fillId="33" borderId="0" xfId="0" applyNumberFormat="1" applyFill="1" applyAlignment="1">
      <alignment horizontal="center"/>
    </xf>
    <xf numFmtId="2" fontId="0" fillId="48" borderId="0" xfId="0" applyNumberFormat="1" applyFill="1" applyAlignment="1">
      <alignment horizontal="center"/>
    </xf>
    <xf numFmtId="0" fontId="0" fillId="48" borderId="0" xfId="0" applyFill="1" applyAlignment="1">
      <alignment horizontal="center"/>
    </xf>
    <xf numFmtId="2" fontId="0" fillId="39" borderId="0" xfId="0" applyNumberFormat="1" applyFill="1" applyAlignment="1">
      <alignment horizontal="center"/>
    </xf>
    <xf numFmtId="2" fontId="0" fillId="40" borderId="0" xfId="0" applyNumberFormat="1" applyFill="1" applyAlignment="1">
      <alignment horizontal="center"/>
    </xf>
    <xf numFmtId="2" fontId="0" fillId="36" borderId="0" xfId="0" applyNumberFormat="1" applyFill="1" applyAlignment="1">
      <alignment horizontal="center"/>
    </xf>
    <xf numFmtId="0" fontId="0" fillId="36" borderId="0" xfId="0" applyFill="1" applyAlignment="1">
      <alignment horizontal="center"/>
    </xf>
    <xf numFmtId="2" fontId="0" fillId="35" borderId="0" xfId="0" applyNumberFormat="1" applyFill="1" applyAlignment="1">
      <alignment horizontal="center"/>
    </xf>
    <xf numFmtId="0" fontId="0" fillId="35" borderId="0" xfId="0" applyFill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33" borderId="15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4"/>
  <sheetViews>
    <sheetView tabSelected="1" workbookViewId="0">
      <pane ySplit="2" topLeftCell="A102" activePane="bottomLeft" state="frozen"/>
      <selection pane="bottomLeft" activeCell="I110" sqref="I110"/>
    </sheetView>
  </sheetViews>
  <sheetFormatPr defaultRowHeight="15" x14ac:dyDescent="0.25"/>
  <cols>
    <col min="1" max="1" width="31.140625" customWidth="1"/>
    <col min="3" max="3" width="9.140625" style="1"/>
    <col min="4" max="4" width="18.5703125" customWidth="1"/>
    <col min="5" max="11" width="9.28515625" style="1" customWidth="1"/>
    <col min="12" max="12" width="9.28515625" style="34" customWidth="1"/>
    <col min="13" max="14" width="9.28515625" style="1" customWidth="1"/>
    <col min="15" max="15" width="14.140625" style="1" customWidth="1"/>
    <col min="16" max="25" width="9.28515625" style="1" customWidth="1"/>
    <col min="26" max="26" width="27.140625" customWidth="1"/>
  </cols>
  <sheetData>
    <row r="1" spans="1:26" x14ac:dyDescent="0.25">
      <c r="E1" s="108" t="s">
        <v>0</v>
      </c>
      <c r="F1" s="109"/>
      <c r="G1" s="109"/>
      <c r="H1" s="109" t="s">
        <v>1</v>
      </c>
      <c r="I1" s="109"/>
      <c r="J1" s="109"/>
      <c r="K1" s="109"/>
      <c r="L1" s="110"/>
      <c r="M1" s="87"/>
      <c r="R1" s="36"/>
      <c r="S1" s="111" t="s">
        <v>2</v>
      </c>
      <c r="T1" s="111"/>
      <c r="U1" s="111"/>
      <c r="V1" s="54"/>
      <c r="W1" s="35"/>
      <c r="X1" s="35"/>
      <c r="Y1" s="35"/>
      <c r="Z1" s="63"/>
    </row>
    <row r="2" spans="1:26" ht="15.75" thickBot="1" x14ac:dyDescent="0.3">
      <c r="A2" s="57" t="s">
        <v>3</v>
      </c>
      <c r="B2" s="57" t="s">
        <v>4</v>
      </c>
      <c r="C2" s="57" t="s">
        <v>5</v>
      </c>
      <c r="D2" s="57" t="s">
        <v>6</v>
      </c>
      <c r="E2" s="59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8" t="s">
        <v>17</v>
      </c>
      <c r="M2" s="59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8" t="s">
        <v>23</v>
      </c>
      <c r="S2" s="57" t="s">
        <v>10</v>
      </c>
      <c r="T2" s="57" t="s">
        <v>11</v>
      </c>
      <c r="U2" s="57" t="s">
        <v>12</v>
      </c>
      <c r="V2" s="59" t="s">
        <v>20</v>
      </c>
      <c r="W2" s="57" t="s">
        <v>24</v>
      </c>
      <c r="X2" s="57" t="s">
        <v>25</v>
      </c>
      <c r="Y2" s="57" t="s">
        <v>26</v>
      </c>
      <c r="Z2" s="58" t="s">
        <v>27</v>
      </c>
    </row>
    <row r="3" spans="1:26" x14ac:dyDescent="0.25">
      <c r="A3" s="7" t="s">
        <v>549</v>
      </c>
      <c r="B3" s="7" t="s">
        <v>57</v>
      </c>
      <c r="C3" s="38">
        <v>158.76</v>
      </c>
      <c r="D3" s="7" t="s">
        <v>100</v>
      </c>
      <c r="E3" s="98">
        <v>119088</v>
      </c>
      <c r="F3" s="4">
        <f>E3/C3</f>
        <v>750.11337868480734</v>
      </c>
      <c r="G3" s="31">
        <f>E3/(Y3*Y3)</f>
        <v>141.60285374554101</v>
      </c>
      <c r="H3" s="93">
        <v>3981312</v>
      </c>
      <c r="I3" s="37">
        <f>H3/1024/9</f>
        <v>432</v>
      </c>
      <c r="J3" s="94" t="s">
        <v>31</v>
      </c>
      <c r="K3" s="33">
        <f>I3/C3</f>
        <v>2.72108843537415</v>
      </c>
      <c r="L3" s="32">
        <f>I3/(Y3*Y3)</f>
        <v>0.51367419738406661</v>
      </c>
      <c r="M3" s="93">
        <v>4</v>
      </c>
      <c r="N3" s="5">
        <v>288</v>
      </c>
      <c r="O3" s="1" t="s">
        <v>42</v>
      </c>
      <c r="P3" s="96"/>
      <c r="Q3" s="96"/>
      <c r="R3" s="96" t="s">
        <v>43</v>
      </c>
      <c r="S3" s="98">
        <v>525</v>
      </c>
      <c r="T3" s="2">
        <f>S3/C3</f>
        <v>3.306878306878307</v>
      </c>
      <c r="U3" s="2">
        <f>S3/(Y3*Y3)</f>
        <v>0.62425683709869206</v>
      </c>
      <c r="V3" s="6" t="s">
        <v>33</v>
      </c>
      <c r="W3" s="37">
        <v>1</v>
      </c>
      <c r="X3" s="53">
        <v>780</v>
      </c>
      <c r="Y3" s="53">
        <v>29</v>
      </c>
      <c r="Z3" s="112" t="s">
        <v>496</v>
      </c>
    </row>
    <row r="4" spans="1:26" x14ac:dyDescent="0.25">
      <c r="A4" s="7" t="s">
        <v>547</v>
      </c>
      <c r="B4" s="7" t="s">
        <v>57</v>
      </c>
      <c r="C4" s="38">
        <v>144.27000000000001</v>
      </c>
      <c r="D4" s="7" t="s">
        <v>100</v>
      </c>
      <c r="E4" s="6">
        <v>119088</v>
      </c>
      <c r="F4" s="4">
        <f>E4/C4</f>
        <v>825.45227698066117</v>
      </c>
      <c r="G4" s="31">
        <f>E4/(Y4*Y4)</f>
        <v>225.11909262759923</v>
      </c>
      <c r="H4" s="93">
        <v>3981312</v>
      </c>
      <c r="I4" s="37">
        <f>H4/1024/9</f>
        <v>432</v>
      </c>
      <c r="J4" s="94" t="s">
        <v>31</v>
      </c>
      <c r="K4" s="33">
        <f>I4/C4</f>
        <v>2.9943855271366187</v>
      </c>
      <c r="L4" s="32">
        <f>I4/(Y4*Y4)</f>
        <v>0.81663516068052933</v>
      </c>
      <c r="M4" s="93">
        <v>4</v>
      </c>
      <c r="N4" s="5">
        <v>288</v>
      </c>
      <c r="O4" s="1" t="s">
        <v>42</v>
      </c>
      <c r="P4" s="96"/>
      <c r="Q4" s="96"/>
      <c r="R4" s="96" t="s">
        <v>43</v>
      </c>
      <c r="S4" s="6">
        <v>277</v>
      </c>
      <c r="T4" s="2">
        <f>S4/C4</f>
        <v>1.9200110903167671</v>
      </c>
      <c r="U4" s="2">
        <f>S4/(Y4*Y4)</f>
        <v>0.52362948960302458</v>
      </c>
      <c r="V4" s="6" t="s">
        <v>33</v>
      </c>
      <c r="W4" s="37">
        <v>1</v>
      </c>
      <c r="X4" s="53">
        <v>484</v>
      </c>
      <c r="Y4" s="53">
        <v>23</v>
      </c>
      <c r="Z4" s="77" t="s">
        <v>399</v>
      </c>
    </row>
    <row r="5" spans="1:26" x14ac:dyDescent="0.25">
      <c r="A5" s="7" t="s">
        <v>546</v>
      </c>
      <c r="B5" s="7" t="s">
        <v>57</v>
      </c>
      <c r="C5" s="38">
        <v>104.48</v>
      </c>
      <c r="D5" s="7" t="s">
        <v>100</v>
      </c>
      <c r="E5" s="6">
        <v>81264</v>
      </c>
      <c r="F5" s="4">
        <f>E5/C5</f>
        <v>777.79479326186822</v>
      </c>
      <c r="G5" s="31">
        <f>E5/(Y5*Y5)</f>
        <v>96.62782401902497</v>
      </c>
      <c r="H5" s="93">
        <v>2810880</v>
      </c>
      <c r="I5" s="37">
        <f>H5/1024/9</f>
        <v>305</v>
      </c>
      <c r="J5" s="94" t="s">
        <v>31</v>
      </c>
      <c r="K5" s="33">
        <f>I5/C5</f>
        <v>2.9192189892802447</v>
      </c>
      <c r="L5" s="32">
        <f>I5/(Y5*Y5)</f>
        <v>0.36266349583828777</v>
      </c>
      <c r="M5" s="93">
        <v>4</v>
      </c>
      <c r="N5" s="5">
        <v>244</v>
      </c>
      <c r="O5" s="1" t="s">
        <v>42</v>
      </c>
      <c r="P5" s="96"/>
      <c r="Q5" s="96"/>
      <c r="R5" s="96" t="s">
        <v>43</v>
      </c>
      <c r="S5" s="6">
        <v>423</v>
      </c>
      <c r="T5" s="2">
        <f>S5/C5</f>
        <v>4.048621745788668</v>
      </c>
      <c r="U5" s="2">
        <f>S5/(Y5*Y5)</f>
        <v>0.50297265160523186</v>
      </c>
      <c r="V5" s="6" t="s">
        <v>33</v>
      </c>
      <c r="W5" s="37">
        <v>1</v>
      </c>
      <c r="X5" s="53">
        <v>780</v>
      </c>
      <c r="Y5" s="53">
        <v>29</v>
      </c>
      <c r="Z5" s="77" t="s">
        <v>496</v>
      </c>
    </row>
    <row r="6" spans="1:26" x14ac:dyDescent="0.25">
      <c r="A6" s="7" t="s">
        <v>545</v>
      </c>
      <c r="B6" s="7" t="s">
        <v>57</v>
      </c>
      <c r="C6" s="38">
        <v>95.03</v>
      </c>
      <c r="D6" s="7" t="s">
        <v>100</v>
      </c>
      <c r="E6" s="6">
        <v>81264</v>
      </c>
      <c r="F6" s="4">
        <f>E6/C6</f>
        <v>855.14048195306748</v>
      </c>
      <c r="G6" s="31">
        <f>E6/(Y6*Y6)</f>
        <v>153.61814744801512</v>
      </c>
      <c r="H6" s="93">
        <v>2810880</v>
      </c>
      <c r="I6" s="37">
        <f>H6/1024/9</f>
        <v>305</v>
      </c>
      <c r="J6" s="94" t="s">
        <v>31</v>
      </c>
      <c r="K6" s="33">
        <f>I6/C6</f>
        <v>3.209512785436178</v>
      </c>
      <c r="L6" s="32">
        <f>I6/(Y6*Y6)</f>
        <v>0.57655954631379958</v>
      </c>
      <c r="M6" s="93">
        <v>4</v>
      </c>
      <c r="N6" s="5">
        <v>244</v>
      </c>
      <c r="O6" s="1" t="s">
        <v>42</v>
      </c>
      <c r="P6" s="96"/>
      <c r="Q6" s="96"/>
      <c r="R6" s="96" t="s">
        <v>43</v>
      </c>
      <c r="S6" s="6">
        <v>289</v>
      </c>
      <c r="T6" s="2">
        <f>S6/C6</f>
        <v>3.0411449016100178</v>
      </c>
      <c r="U6" s="2">
        <f>S6/(Y6*Y6)</f>
        <v>0.54631379962192816</v>
      </c>
      <c r="V6" s="6" t="s">
        <v>33</v>
      </c>
      <c r="W6" s="37">
        <v>1</v>
      </c>
      <c r="X6" s="53">
        <v>484</v>
      </c>
      <c r="Y6" s="53">
        <v>23</v>
      </c>
      <c r="Z6" s="77" t="s">
        <v>399</v>
      </c>
    </row>
    <row r="7" spans="1:26" x14ac:dyDescent="0.25">
      <c r="A7" s="7" t="s">
        <v>316</v>
      </c>
      <c r="B7" s="7" t="s">
        <v>57</v>
      </c>
      <c r="C7" s="38">
        <v>73.92</v>
      </c>
      <c r="D7" s="7" t="s">
        <v>100</v>
      </c>
      <c r="E7" s="6">
        <v>55856</v>
      </c>
      <c r="F7" s="4">
        <f>E7/C7</f>
        <v>755.62770562770561</v>
      </c>
      <c r="G7" s="31">
        <f>E7/(Y7*Y7)</f>
        <v>154.72576177285319</v>
      </c>
      <c r="H7" s="93">
        <v>2396160</v>
      </c>
      <c r="I7" s="37">
        <f>H7/1024/9</f>
        <v>260</v>
      </c>
      <c r="J7" s="94" t="s">
        <v>31</v>
      </c>
      <c r="K7" s="33">
        <f>I7/C7</f>
        <v>3.5173160173160172</v>
      </c>
      <c r="L7" s="32">
        <f>I7/(Y7*Y7)</f>
        <v>0.72022160664819945</v>
      </c>
      <c r="M7" s="93">
        <v>4</v>
      </c>
      <c r="N7" s="5">
        <v>156</v>
      </c>
      <c r="O7" s="1" t="s">
        <v>42</v>
      </c>
      <c r="P7" s="96"/>
      <c r="Q7" s="96"/>
      <c r="R7" s="89" t="s">
        <v>43</v>
      </c>
      <c r="S7" s="6">
        <v>321</v>
      </c>
      <c r="T7" s="2">
        <f>S7/C7</f>
        <v>4.3425324675324672</v>
      </c>
      <c r="U7" s="2">
        <f>S7/(Y7*Y7)</f>
        <v>0.88919667590027696</v>
      </c>
      <c r="V7" s="60" t="s">
        <v>33</v>
      </c>
      <c r="W7" s="64">
        <v>0.8</v>
      </c>
      <c r="X7" s="65">
        <v>484</v>
      </c>
      <c r="Y7" s="65">
        <v>19</v>
      </c>
      <c r="Z7" s="66" t="s">
        <v>314</v>
      </c>
    </row>
    <row r="8" spans="1:26" x14ac:dyDescent="0.25">
      <c r="A8" s="7" t="s">
        <v>408</v>
      </c>
      <c r="B8" s="7" t="s">
        <v>57</v>
      </c>
      <c r="C8" s="38">
        <v>84.42</v>
      </c>
      <c r="D8" s="7" t="s">
        <v>100</v>
      </c>
      <c r="E8" s="6">
        <v>55856</v>
      </c>
      <c r="F8" s="4">
        <f>E8/C8</f>
        <v>661.64416015162283</v>
      </c>
      <c r="G8" s="31">
        <f>E8/(Y8*Y8)</f>
        <v>105.58790170132325</v>
      </c>
      <c r="H8" s="93">
        <v>2396160</v>
      </c>
      <c r="I8" s="37">
        <f>H8/1024/9</f>
        <v>260</v>
      </c>
      <c r="J8" s="94" t="s">
        <v>31</v>
      </c>
      <c r="K8" s="33">
        <f>I8/C8</f>
        <v>3.0798389007344231</v>
      </c>
      <c r="L8" s="32">
        <f>I8/(Y8*Y8)</f>
        <v>0.49149338374291113</v>
      </c>
      <c r="M8" s="93">
        <v>4</v>
      </c>
      <c r="N8" s="5">
        <v>156</v>
      </c>
      <c r="O8" s="1" t="s">
        <v>42</v>
      </c>
      <c r="P8" s="96"/>
      <c r="Q8" s="96"/>
      <c r="R8" s="96" t="s">
        <v>43</v>
      </c>
      <c r="S8" s="6">
        <v>321</v>
      </c>
      <c r="T8" s="2">
        <f>S8/C8</f>
        <v>3.8024164889836531</v>
      </c>
      <c r="U8" s="2">
        <f>S8/(Y8*Y8)</f>
        <v>0.6068052930056711</v>
      </c>
      <c r="V8" s="6" t="s">
        <v>33</v>
      </c>
      <c r="W8" s="37">
        <v>1</v>
      </c>
      <c r="X8" s="53">
        <v>484</v>
      </c>
      <c r="Y8" s="53">
        <v>23</v>
      </c>
      <c r="Z8" s="77" t="s">
        <v>399</v>
      </c>
    </row>
    <row r="9" spans="1:26" x14ac:dyDescent="0.25">
      <c r="A9" s="7" t="s">
        <v>315</v>
      </c>
      <c r="B9" s="7" t="s">
        <v>57</v>
      </c>
      <c r="C9" s="38">
        <v>46.62</v>
      </c>
      <c r="D9" s="7" t="s">
        <v>100</v>
      </c>
      <c r="E9" s="6">
        <v>39600</v>
      </c>
      <c r="F9" s="4">
        <f>E9/C9</f>
        <v>849.42084942084944</v>
      </c>
      <c r="G9" s="31">
        <f>E9/(Y9*Y9)</f>
        <v>109.69529085872576</v>
      </c>
      <c r="H9" s="93">
        <v>1161216</v>
      </c>
      <c r="I9" s="37">
        <f>H9/1024/9</f>
        <v>126</v>
      </c>
      <c r="J9" s="94" t="s">
        <v>31</v>
      </c>
      <c r="K9" s="33">
        <f>I9/C9</f>
        <v>2.7027027027027026</v>
      </c>
      <c r="L9" s="32">
        <f>I9/(Y9*Y9)</f>
        <v>0.34903047091412742</v>
      </c>
      <c r="M9" s="93">
        <v>4</v>
      </c>
      <c r="N9" s="5">
        <v>126</v>
      </c>
      <c r="O9" s="1" t="s">
        <v>42</v>
      </c>
      <c r="P9" s="96"/>
      <c r="Q9" s="96"/>
      <c r="R9" s="96" t="s">
        <v>43</v>
      </c>
      <c r="S9" s="6">
        <v>325</v>
      </c>
      <c r="T9" s="2">
        <f>S9/C9</f>
        <v>6.9712569712569721</v>
      </c>
      <c r="U9" s="2">
        <f>S9/(Y9*Y9)</f>
        <v>0.90027700831024926</v>
      </c>
      <c r="V9" s="60" t="s">
        <v>33</v>
      </c>
      <c r="W9" s="64">
        <v>0.8</v>
      </c>
      <c r="X9" s="65">
        <v>484</v>
      </c>
      <c r="Y9" s="65">
        <v>19</v>
      </c>
      <c r="Z9" s="66" t="s">
        <v>314</v>
      </c>
    </row>
    <row r="10" spans="1:26" x14ac:dyDescent="0.25">
      <c r="A10" s="7" t="s">
        <v>407</v>
      </c>
      <c r="B10" s="7" t="s">
        <v>57</v>
      </c>
      <c r="C10" s="38">
        <v>53.3</v>
      </c>
      <c r="D10" s="7" t="s">
        <v>100</v>
      </c>
      <c r="E10" s="6">
        <v>39600</v>
      </c>
      <c r="F10" s="4">
        <f>E10/C10</f>
        <v>742.96435272045028</v>
      </c>
      <c r="G10" s="31">
        <f>E10/(Y10*Y10)</f>
        <v>74.858223062381853</v>
      </c>
      <c r="H10" s="93">
        <v>1161216</v>
      </c>
      <c r="I10" s="37">
        <f>H10/1024/9</f>
        <v>126</v>
      </c>
      <c r="J10" s="94" t="s">
        <v>31</v>
      </c>
      <c r="K10" s="33">
        <f>I10/C10</f>
        <v>2.3639774859287055</v>
      </c>
      <c r="L10" s="32">
        <f>I10/(Y10*Y10)</f>
        <v>0.23818525519848771</v>
      </c>
      <c r="M10" s="93">
        <v>4</v>
      </c>
      <c r="N10" s="5">
        <v>126</v>
      </c>
      <c r="O10" s="1" t="s">
        <v>42</v>
      </c>
      <c r="P10" s="96"/>
      <c r="Q10" s="96"/>
      <c r="R10" s="89" t="s">
        <v>43</v>
      </c>
      <c r="S10" s="6">
        <v>325</v>
      </c>
      <c r="T10" s="2">
        <f>S10/C10</f>
        <v>6.0975609756097562</v>
      </c>
      <c r="U10" s="2">
        <f>S10/(Y10*Y10)</f>
        <v>0.61436672967863892</v>
      </c>
      <c r="V10" s="6" t="s">
        <v>33</v>
      </c>
      <c r="W10" s="37">
        <v>1</v>
      </c>
      <c r="X10" s="53">
        <v>484</v>
      </c>
      <c r="Y10" s="53">
        <v>23</v>
      </c>
      <c r="Z10" s="77" t="s">
        <v>399</v>
      </c>
    </row>
    <row r="11" spans="1:26" x14ac:dyDescent="0.25">
      <c r="A11" s="7" t="s">
        <v>184</v>
      </c>
      <c r="B11" s="7" t="s">
        <v>57</v>
      </c>
      <c r="C11" s="38">
        <v>31.5</v>
      </c>
      <c r="D11" s="7" t="s">
        <v>100</v>
      </c>
      <c r="E11" s="6">
        <v>24624</v>
      </c>
      <c r="F11" s="96">
        <v>782</v>
      </c>
      <c r="G11" s="95">
        <v>126</v>
      </c>
      <c r="H11" s="93">
        <v>608256</v>
      </c>
      <c r="I11" s="37">
        <f>H11/1024/9</f>
        <v>66</v>
      </c>
      <c r="J11" s="94" t="s">
        <v>31</v>
      </c>
      <c r="K11" s="33">
        <f>I11/C11</f>
        <v>2.0952380952380953</v>
      </c>
      <c r="L11" s="32">
        <f>I11/(Y11*Y11)</f>
        <v>0.33673469387755101</v>
      </c>
      <c r="M11" s="93">
        <v>4</v>
      </c>
      <c r="N11" s="5">
        <v>66</v>
      </c>
      <c r="O11" s="1" t="s">
        <v>42</v>
      </c>
      <c r="P11" s="96"/>
      <c r="Q11" s="96"/>
      <c r="R11" s="89" t="s">
        <v>43</v>
      </c>
      <c r="S11" s="6">
        <v>150</v>
      </c>
      <c r="T11" s="2">
        <f>S11/C11</f>
        <v>4.7619047619047619</v>
      </c>
      <c r="U11" s="2">
        <f>S11/(Y11*Y11)</f>
        <v>0.76530612244897955</v>
      </c>
      <c r="V11" s="60" t="s">
        <v>33</v>
      </c>
      <c r="W11" s="64">
        <v>0.8</v>
      </c>
      <c r="X11" s="65">
        <v>256</v>
      </c>
      <c r="Y11" s="65">
        <v>14</v>
      </c>
      <c r="Z11" s="66" t="s">
        <v>182</v>
      </c>
    </row>
    <row r="12" spans="1:26" x14ac:dyDescent="0.25">
      <c r="A12" s="7" t="s">
        <v>369</v>
      </c>
      <c r="B12" s="7" t="s">
        <v>57</v>
      </c>
      <c r="C12" s="38">
        <v>20.48</v>
      </c>
      <c r="D12" s="7" t="s">
        <v>100</v>
      </c>
      <c r="E12" s="6">
        <v>24624</v>
      </c>
      <c r="F12" s="4">
        <f>E12/C12</f>
        <v>1202.34375</v>
      </c>
      <c r="G12" s="31">
        <f>E12/(Y12*Y12)</f>
        <v>61.56</v>
      </c>
      <c r="H12" s="93">
        <v>608256</v>
      </c>
      <c r="I12" s="37">
        <f>H12/1024/9</f>
        <v>66</v>
      </c>
      <c r="J12" s="94" t="s">
        <v>31</v>
      </c>
      <c r="K12" s="33">
        <f>I12/C12</f>
        <v>3.22265625</v>
      </c>
      <c r="L12" s="32">
        <f>I12/(Y12*Y12)</f>
        <v>0.16500000000000001</v>
      </c>
      <c r="M12" s="93">
        <v>4</v>
      </c>
      <c r="N12" s="5">
        <v>66</v>
      </c>
      <c r="O12" s="1" t="s">
        <v>42</v>
      </c>
      <c r="P12" s="96"/>
      <c r="Q12" s="96"/>
      <c r="R12" s="89" t="s">
        <v>43</v>
      </c>
      <c r="S12" s="6">
        <v>76</v>
      </c>
      <c r="T12" s="2">
        <f>S12/C12</f>
        <v>3.7109375</v>
      </c>
      <c r="U12" s="2">
        <f>S12/(Y12*Y12)</f>
        <v>0.19</v>
      </c>
      <c r="V12" s="61" t="s">
        <v>108</v>
      </c>
      <c r="W12" s="67">
        <v>0.5</v>
      </c>
      <c r="X12" s="68">
        <v>144</v>
      </c>
      <c r="Y12" s="68">
        <v>20</v>
      </c>
      <c r="Z12" s="69" t="s">
        <v>366</v>
      </c>
    </row>
    <row r="13" spans="1:26" x14ac:dyDescent="0.25">
      <c r="A13" s="7" t="s">
        <v>313</v>
      </c>
      <c r="B13" s="7" t="s">
        <v>57</v>
      </c>
      <c r="C13" s="38">
        <v>26.88</v>
      </c>
      <c r="D13" s="7" t="s">
        <v>100</v>
      </c>
      <c r="E13" s="6">
        <v>15408</v>
      </c>
      <c r="F13" s="4">
        <f>E13/C13</f>
        <v>573.21428571428578</v>
      </c>
      <c r="G13" s="31">
        <f>E13/(Y13*Y13)</f>
        <v>42.681440443213297</v>
      </c>
      <c r="H13" s="93">
        <v>516096</v>
      </c>
      <c r="I13" s="37">
        <f>H13/1024/9</f>
        <v>56</v>
      </c>
      <c r="J13" s="94" t="s">
        <v>31</v>
      </c>
      <c r="K13" s="33">
        <f>I13/C13</f>
        <v>2.0833333333333335</v>
      </c>
      <c r="L13" s="32">
        <f>I13/(Y13*Y13)</f>
        <v>0.15512465373961218</v>
      </c>
      <c r="M13" s="93">
        <v>4</v>
      </c>
      <c r="N13" s="5">
        <v>56</v>
      </c>
      <c r="O13" s="1" t="s">
        <v>42</v>
      </c>
      <c r="P13" s="96"/>
      <c r="Q13" s="96"/>
      <c r="R13" s="89" t="s">
        <v>43</v>
      </c>
      <c r="S13" s="6">
        <v>340</v>
      </c>
      <c r="T13" s="2">
        <f>S13/C13</f>
        <v>12.648809523809524</v>
      </c>
      <c r="U13" s="2">
        <f>S13/(Y13*Y13)</f>
        <v>0.94182825484764543</v>
      </c>
      <c r="V13" s="60" t="s">
        <v>33</v>
      </c>
      <c r="W13" s="64">
        <v>0.8</v>
      </c>
      <c r="X13" s="65">
        <v>484</v>
      </c>
      <c r="Y13" s="65">
        <v>19</v>
      </c>
      <c r="Z13" s="66" t="s">
        <v>314</v>
      </c>
    </row>
    <row r="14" spans="1:26" x14ac:dyDescent="0.25">
      <c r="A14" s="7" t="s">
        <v>406</v>
      </c>
      <c r="B14" s="7" t="s">
        <v>57</v>
      </c>
      <c r="C14" s="38">
        <v>30.74</v>
      </c>
      <c r="D14" s="7" t="s">
        <v>100</v>
      </c>
      <c r="E14" s="6">
        <v>15408</v>
      </c>
      <c r="F14" s="4">
        <f>E14/C14</f>
        <v>501.2361743656474</v>
      </c>
      <c r="G14" s="31">
        <f>E14/(Y14*Y14)</f>
        <v>29.126654064272213</v>
      </c>
      <c r="H14" s="93">
        <v>516096</v>
      </c>
      <c r="I14" s="37">
        <f>H14/1024/9</f>
        <v>56</v>
      </c>
      <c r="J14" s="94" t="s">
        <v>31</v>
      </c>
      <c r="K14" s="33">
        <f>I14/C14</f>
        <v>1.8217306441119063</v>
      </c>
      <c r="L14" s="32">
        <f>I14/(Y14*Y14)</f>
        <v>0.10586011342155009</v>
      </c>
      <c r="M14" s="93">
        <v>4</v>
      </c>
      <c r="N14" s="5">
        <v>56</v>
      </c>
      <c r="O14" s="1" t="s">
        <v>42</v>
      </c>
      <c r="P14" s="96"/>
      <c r="Q14" s="96"/>
      <c r="R14" s="89" t="s">
        <v>43</v>
      </c>
      <c r="S14" s="6">
        <v>340</v>
      </c>
      <c r="T14" s="2">
        <f>S14/C14</f>
        <v>11.060507482108003</v>
      </c>
      <c r="U14" s="2">
        <f>S14/(Y14*Y14)</f>
        <v>0.64272211720226846</v>
      </c>
      <c r="V14" s="6" t="s">
        <v>33</v>
      </c>
      <c r="W14" s="37">
        <v>1</v>
      </c>
      <c r="X14" s="53">
        <v>484</v>
      </c>
      <c r="Y14" s="53">
        <v>23</v>
      </c>
      <c r="Z14" s="77" t="s">
        <v>399</v>
      </c>
    </row>
    <row r="15" spans="1:26" x14ac:dyDescent="0.25">
      <c r="A15" s="7" t="s">
        <v>368</v>
      </c>
      <c r="B15" s="7" t="s">
        <v>57</v>
      </c>
      <c r="C15" s="38">
        <v>18.899999999999999</v>
      </c>
      <c r="D15" s="7" t="s">
        <v>100</v>
      </c>
      <c r="E15" s="6">
        <v>15408</v>
      </c>
      <c r="F15" s="4">
        <f>E15/C15</f>
        <v>815.2380952380953</v>
      </c>
      <c r="G15" s="31">
        <f>E15/(Y15*Y15)</f>
        <v>38.520000000000003</v>
      </c>
      <c r="H15" s="93">
        <v>516096</v>
      </c>
      <c r="I15" s="37">
        <f>H15/1024/9</f>
        <v>56</v>
      </c>
      <c r="J15" s="94" t="s">
        <v>31</v>
      </c>
      <c r="K15" s="33">
        <f>I15/C15</f>
        <v>2.9629629629629632</v>
      </c>
      <c r="L15" s="32">
        <f>I15/(Y15*Y15)</f>
        <v>0.14000000000000001</v>
      </c>
      <c r="M15" s="93">
        <v>4</v>
      </c>
      <c r="N15" s="5">
        <v>56</v>
      </c>
      <c r="O15" s="1" t="s">
        <v>42</v>
      </c>
      <c r="P15" s="96"/>
      <c r="Q15" s="96"/>
      <c r="R15" s="96" t="s">
        <v>43</v>
      </c>
      <c r="S15" s="6">
        <v>78</v>
      </c>
      <c r="T15" s="2">
        <f>S15/C15</f>
        <v>4.1269841269841274</v>
      </c>
      <c r="U15" s="2">
        <f>S15/(Y15*Y15)</f>
        <v>0.19500000000000001</v>
      </c>
      <c r="V15" s="61" t="s">
        <v>108</v>
      </c>
      <c r="W15" s="67">
        <v>0.5</v>
      </c>
      <c r="X15" s="68">
        <v>144</v>
      </c>
      <c r="Y15" s="68">
        <v>20</v>
      </c>
      <c r="Z15" s="69" t="s">
        <v>366</v>
      </c>
    </row>
    <row r="16" spans="1:26" x14ac:dyDescent="0.25">
      <c r="A16" s="7" t="s">
        <v>183</v>
      </c>
      <c r="B16" s="7" t="s">
        <v>57</v>
      </c>
      <c r="C16" s="38">
        <v>9.3800000000000008</v>
      </c>
      <c r="D16" s="7" t="s">
        <v>100</v>
      </c>
      <c r="E16" s="6">
        <v>10320</v>
      </c>
      <c r="F16" s="96">
        <v>1100</v>
      </c>
      <c r="G16" s="95">
        <v>53</v>
      </c>
      <c r="H16" s="93">
        <v>423936</v>
      </c>
      <c r="I16" s="37">
        <f>H16/1024/9</f>
        <v>46</v>
      </c>
      <c r="J16" s="94" t="s">
        <v>31</v>
      </c>
      <c r="K16" s="33">
        <f>I16/C16</f>
        <v>4.9040511727078888</v>
      </c>
      <c r="L16" s="32">
        <f>I16/(Y16*Y16)</f>
        <v>0.23469387755102042</v>
      </c>
      <c r="M16" s="93">
        <v>2</v>
      </c>
      <c r="N16" s="5">
        <v>23</v>
      </c>
      <c r="O16" s="89" t="s">
        <v>42</v>
      </c>
      <c r="P16" s="96"/>
      <c r="Q16" s="96"/>
      <c r="R16" s="94" t="s">
        <v>43</v>
      </c>
      <c r="S16" s="6">
        <v>176</v>
      </c>
      <c r="T16" s="2">
        <f>S16/C16</f>
        <v>18.76332622601279</v>
      </c>
      <c r="U16" s="2">
        <f>S16/(Y16*Y16)</f>
        <v>0.89795918367346939</v>
      </c>
      <c r="V16" s="60" t="s">
        <v>33</v>
      </c>
      <c r="W16" s="64">
        <v>0.8</v>
      </c>
      <c r="X16" s="65">
        <v>256</v>
      </c>
      <c r="Y16" s="65">
        <v>14</v>
      </c>
      <c r="Z16" s="66" t="s">
        <v>182</v>
      </c>
    </row>
    <row r="17" spans="1:26" x14ac:dyDescent="0.25">
      <c r="A17" s="7" t="s">
        <v>367</v>
      </c>
      <c r="B17" s="7" t="s">
        <v>57</v>
      </c>
      <c r="C17" s="38">
        <v>9.77</v>
      </c>
      <c r="D17" s="7" t="s">
        <v>100</v>
      </c>
      <c r="E17" s="6">
        <v>10320</v>
      </c>
      <c r="F17" s="4">
        <f>E17/C17</f>
        <v>1056.2947799385875</v>
      </c>
      <c r="G17" s="31">
        <f>E17/(Y17*Y17)</f>
        <v>25.8</v>
      </c>
      <c r="H17" s="93">
        <v>423936</v>
      </c>
      <c r="I17" s="37">
        <f>H17/1024/9</f>
        <v>46</v>
      </c>
      <c r="J17" s="94" t="s">
        <v>31</v>
      </c>
      <c r="K17" s="33">
        <f>I17/C17</f>
        <v>4.7082906857727744</v>
      </c>
      <c r="L17" s="32">
        <f>I17/(Y17*Y17)</f>
        <v>0.115</v>
      </c>
      <c r="M17" s="93">
        <v>2</v>
      </c>
      <c r="N17" s="5">
        <v>23</v>
      </c>
      <c r="O17" s="89" t="s">
        <v>42</v>
      </c>
      <c r="P17" s="96"/>
      <c r="Q17" s="96"/>
      <c r="R17" s="94" t="s">
        <v>43</v>
      </c>
      <c r="S17" s="6">
        <v>88</v>
      </c>
      <c r="T17" s="2">
        <f>S17/C17</f>
        <v>9.0071647901740022</v>
      </c>
      <c r="U17" s="2">
        <f>S17/(Y17*Y17)</f>
        <v>0.22</v>
      </c>
      <c r="V17" s="61" t="s">
        <v>108</v>
      </c>
      <c r="W17" s="67">
        <v>0.5</v>
      </c>
      <c r="X17" s="68">
        <v>144</v>
      </c>
      <c r="Y17" s="68">
        <v>20</v>
      </c>
      <c r="Z17" s="69" t="s">
        <v>366</v>
      </c>
    </row>
    <row r="18" spans="1:26" x14ac:dyDescent="0.25">
      <c r="A18" s="7" t="s">
        <v>181</v>
      </c>
      <c r="B18" s="7" t="s">
        <v>57</v>
      </c>
      <c r="C18" s="38">
        <v>7.02</v>
      </c>
      <c r="D18" s="7" t="s">
        <v>100</v>
      </c>
      <c r="E18" s="6">
        <v>6272</v>
      </c>
      <c r="F18" s="96">
        <v>893</v>
      </c>
      <c r="G18" s="95">
        <v>32</v>
      </c>
      <c r="H18" s="93">
        <v>276480</v>
      </c>
      <c r="I18" s="37">
        <f>H18/1024/9</f>
        <v>30</v>
      </c>
      <c r="J18" s="94" t="s">
        <v>31</v>
      </c>
      <c r="K18" s="33">
        <f>I18/C18</f>
        <v>4.2735042735042734</v>
      </c>
      <c r="L18" s="32">
        <f>I18/(Y18*Y18)</f>
        <v>0.15306122448979592</v>
      </c>
      <c r="M18" s="93">
        <v>2</v>
      </c>
      <c r="N18" s="5">
        <v>15</v>
      </c>
      <c r="O18" s="89" t="s">
        <v>42</v>
      </c>
      <c r="P18" s="96"/>
      <c r="Q18" s="96"/>
      <c r="R18" s="94" t="s">
        <v>43</v>
      </c>
      <c r="S18" s="6">
        <v>176</v>
      </c>
      <c r="T18" s="2">
        <f>S18/C18</f>
        <v>25.071225071225072</v>
      </c>
      <c r="U18" s="2">
        <f>S18/(Y18*Y18)</f>
        <v>0.89795918367346939</v>
      </c>
      <c r="V18" s="60" t="s">
        <v>33</v>
      </c>
      <c r="W18" s="64">
        <v>0.8</v>
      </c>
      <c r="X18" s="65">
        <v>256</v>
      </c>
      <c r="Y18" s="65">
        <v>14</v>
      </c>
      <c r="Z18" s="66" t="s">
        <v>182</v>
      </c>
    </row>
    <row r="19" spans="1:26" x14ac:dyDescent="0.25">
      <c r="A19" s="7" t="s">
        <v>365</v>
      </c>
      <c r="B19" s="7" t="s">
        <v>57</v>
      </c>
      <c r="C19" s="38">
        <v>9.4499999999999993</v>
      </c>
      <c r="D19" s="7" t="s">
        <v>100</v>
      </c>
      <c r="E19" s="6">
        <v>6272</v>
      </c>
      <c r="F19" s="4">
        <f>E19/C19</f>
        <v>663.70370370370381</v>
      </c>
      <c r="G19" s="31">
        <f>E19/(Y19*Y19)</f>
        <v>15.68</v>
      </c>
      <c r="H19" s="93">
        <v>276480</v>
      </c>
      <c r="I19" s="37">
        <f>H19/1024/9</f>
        <v>30</v>
      </c>
      <c r="J19" s="94" t="s">
        <v>31</v>
      </c>
      <c r="K19" s="33">
        <f>I19/C19</f>
        <v>3.1746031746031749</v>
      </c>
      <c r="L19" s="32">
        <f>I19/(Y19*Y19)</f>
        <v>7.4999999999999997E-2</v>
      </c>
      <c r="M19" s="93">
        <v>2</v>
      </c>
      <c r="N19" s="5">
        <v>15</v>
      </c>
      <c r="O19" s="89" t="s">
        <v>42</v>
      </c>
      <c r="P19" s="96"/>
      <c r="Q19" s="96"/>
      <c r="R19" s="94" t="s">
        <v>43</v>
      </c>
      <c r="S19" s="6">
        <v>88</v>
      </c>
      <c r="T19" s="2">
        <f>S19/C19</f>
        <v>9.3121693121693134</v>
      </c>
      <c r="U19" s="2">
        <f>S19/(Y19*Y19)</f>
        <v>0.22</v>
      </c>
      <c r="V19" s="61" t="s">
        <v>108</v>
      </c>
      <c r="W19" s="67">
        <v>0.5</v>
      </c>
      <c r="X19" s="68">
        <v>144</v>
      </c>
      <c r="Y19" s="68">
        <v>20</v>
      </c>
      <c r="Z19" s="69" t="s">
        <v>366</v>
      </c>
    </row>
    <row r="20" spans="1:26" x14ac:dyDescent="0.25">
      <c r="A20" s="10" t="s">
        <v>554</v>
      </c>
      <c r="B20" s="10" t="s">
        <v>57</v>
      </c>
      <c r="C20" s="39">
        <v>315.52</v>
      </c>
      <c r="D20" s="10" t="s">
        <v>262</v>
      </c>
      <c r="E20" s="6">
        <v>114480</v>
      </c>
      <c r="F20" s="4">
        <f>E20/C20</f>
        <v>362.82961460446251</v>
      </c>
      <c r="G20" s="31">
        <f>E20/(Y20*Y20)</f>
        <v>216.40831758034025</v>
      </c>
      <c r="H20" s="93">
        <v>3981312</v>
      </c>
      <c r="I20" s="37">
        <f>H20/1024/9</f>
        <v>432</v>
      </c>
      <c r="J20" s="94" t="s">
        <v>31</v>
      </c>
      <c r="K20" s="33">
        <f>I20/C20</f>
        <v>1.3691683569979718</v>
      </c>
      <c r="L20" s="32">
        <f>I20/(Y20*Y20)</f>
        <v>0.81663516068052933</v>
      </c>
      <c r="M20" s="93">
        <v>4</v>
      </c>
      <c r="N20" s="5">
        <v>266</v>
      </c>
      <c r="O20" s="1" t="s">
        <v>42</v>
      </c>
      <c r="P20" s="96"/>
      <c r="Q20" s="96"/>
      <c r="R20" s="96" t="s">
        <v>43</v>
      </c>
      <c r="S20" s="6">
        <v>280</v>
      </c>
      <c r="T20" s="2">
        <f>S20/C20</f>
        <v>0.88742393509127793</v>
      </c>
      <c r="U20" s="2">
        <f>S20/(Y20*Y20)</f>
        <v>0.52930056710775042</v>
      </c>
      <c r="V20" s="6" t="s">
        <v>33</v>
      </c>
      <c r="W20" s="37">
        <v>1</v>
      </c>
      <c r="X20" s="53">
        <v>484</v>
      </c>
      <c r="Y20" s="53">
        <v>23</v>
      </c>
      <c r="Z20" s="77" t="s">
        <v>399</v>
      </c>
    </row>
    <row r="21" spans="1:26" x14ac:dyDescent="0.25">
      <c r="A21" s="10" t="s">
        <v>499</v>
      </c>
      <c r="B21" s="10" t="s">
        <v>57</v>
      </c>
      <c r="C21" s="39">
        <v>200.46</v>
      </c>
      <c r="D21" s="10" t="s">
        <v>262</v>
      </c>
      <c r="E21" s="6">
        <v>75408</v>
      </c>
      <c r="F21" s="4">
        <f>E21/C21</f>
        <v>376.1747979646812</v>
      </c>
      <c r="G21" s="31">
        <f>E21/(Y21*Y21)</f>
        <v>89.664684898929849</v>
      </c>
      <c r="H21" s="93">
        <v>2810880</v>
      </c>
      <c r="I21" s="37">
        <f>H21/1024/9</f>
        <v>305</v>
      </c>
      <c r="J21" s="94" t="s">
        <v>31</v>
      </c>
      <c r="K21" s="33">
        <f>I21/C21</f>
        <v>1.5215005487379027</v>
      </c>
      <c r="L21" s="32">
        <f>I21/(Y21*Y21)</f>
        <v>0.36266349583828777</v>
      </c>
      <c r="M21" s="93">
        <v>4</v>
      </c>
      <c r="N21" s="5">
        <v>200</v>
      </c>
      <c r="O21" s="1" t="s">
        <v>42</v>
      </c>
      <c r="P21" s="96"/>
      <c r="Q21" s="96"/>
      <c r="R21" s="96" t="s">
        <v>43</v>
      </c>
      <c r="S21" s="6">
        <v>426</v>
      </c>
      <c r="T21" s="2">
        <f>S21/C21</f>
        <v>2.1251122418437594</v>
      </c>
      <c r="U21" s="2">
        <f>S21/(Y21*Y21)</f>
        <v>0.50653983353151011</v>
      </c>
      <c r="V21" s="6" t="s">
        <v>33</v>
      </c>
      <c r="W21" s="37">
        <v>1</v>
      </c>
      <c r="X21" s="53">
        <v>780</v>
      </c>
      <c r="Y21" s="53">
        <v>29</v>
      </c>
      <c r="Z21" s="77" t="s">
        <v>496</v>
      </c>
    </row>
    <row r="22" spans="1:26" x14ac:dyDescent="0.25">
      <c r="A22" s="10" t="s">
        <v>551</v>
      </c>
      <c r="B22" s="10" t="s">
        <v>57</v>
      </c>
      <c r="C22" s="39">
        <v>183.65</v>
      </c>
      <c r="D22" s="10" t="s">
        <v>262</v>
      </c>
      <c r="E22" s="6">
        <v>75408</v>
      </c>
      <c r="F22" s="4">
        <f>E22/C22</f>
        <v>410.60713313367819</v>
      </c>
      <c r="G22" s="31">
        <f>E22/(Y22*Y22)</f>
        <v>208.88642659279779</v>
      </c>
      <c r="H22" s="93">
        <v>2810880</v>
      </c>
      <c r="I22" s="37">
        <f>H22/1024/9</f>
        <v>305</v>
      </c>
      <c r="J22" s="88" t="s">
        <v>31</v>
      </c>
      <c r="K22" s="33">
        <f>I22/C22</f>
        <v>1.6607677647699428</v>
      </c>
      <c r="L22" s="32">
        <f>I22/(Y22*Y22)</f>
        <v>0.84487534626038785</v>
      </c>
      <c r="M22" s="93">
        <v>4</v>
      </c>
      <c r="N22" s="5">
        <v>200</v>
      </c>
      <c r="O22" s="1" t="s">
        <v>42</v>
      </c>
      <c r="P22" s="96"/>
      <c r="Q22" s="96"/>
      <c r="R22" s="96" t="s">
        <v>43</v>
      </c>
      <c r="S22" s="6">
        <v>292</v>
      </c>
      <c r="T22" s="2">
        <f>S22/C22</f>
        <v>1.5899809420092568</v>
      </c>
      <c r="U22" s="2">
        <f>S22/(Y22*Y22)</f>
        <v>0.80886426592797789</v>
      </c>
      <c r="V22" s="60" t="s">
        <v>33</v>
      </c>
      <c r="W22" s="64">
        <v>0.8</v>
      </c>
      <c r="X22" s="65">
        <v>484</v>
      </c>
      <c r="Y22" s="65">
        <v>19</v>
      </c>
      <c r="Z22" s="66" t="s">
        <v>314</v>
      </c>
    </row>
    <row r="23" spans="1:26" x14ac:dyDescent="0.25">
      <c r="A23" s="10" t="s">
        <v>413</v>
      </c>
      <c r="B23" s="10" t="s">
        <v>57</v>
      </c>
      <c r="C23" s="39">
        <v>181.97</v>
      </c>
      <c r="D23" s="10" t="s">
        <v>262</v>
      </c>
      <c r="E23" s="6">
        <v>75408</v>
      </c>
      <c r="F23" s="4">
        <f>E23/C23</f>
        <v>414.39797768863002</v>
      </c>
      <c r="G23" s="31">
        <f>E23/(Y23*Y23)</f>
        <v>142.54820415879016</v>
      </c>
      <c r="H23" s="93">
        <v>2810880</v>
      </c>
      <c r="I23" s="37">
        <f>H23/1024/9</f>
        <v>305</v>
      </c>
      <c r="J23" s="94" t="s">
        <v>31</v>
      </c>
      <c r="K23" s="33">
        <f>I23/C23</f>
        <v>1.6761004561191406</v>
      </c>
      <c r="L23" s="32">
        <f>I23/(Y23*Y23)</f>
        <v>0.57655954631379958</v>
      </c>
      <c r="M23" s="93">
        <v>4</v>
      </c>
      <c r="N23" s="5">
        <v>200</v>
      </c>
      <c r="O23" s="1" t="s">
        <v>42</v>
      </c>
      <c r="P23" s="96"/>
      <c r="Q23" s="96"/>
      <c r="R23" s="89" t="s">
        <v>43</v>
      </c>
      <c r="S23" s="6">
        <v>292</v>
      </c>
      <c r="T23" s="2">
        <f>S23/C23</f>
        <v>1.6046601088091443</v>
      </c>
      <c r="U23" s="2">
        <f>S23/(Y23*Y23)</f>
        <v>0.55198487712665412</v>
      </c>
      <c r="V23" s="6" t="s">
        <v>33</v>
      </c>
      <c r="W23" s="37">
        <v>1</v>
      </c>
      <c r="X23" s="53">
        <v>484</v>
      </c>
      <c r="Y23" s="53">
        <v>23</v>
      </c>
      <c r="Z23" s="77" t="s">
        <v>399</v>
      </c>
    </row>
    <row r="24" spans="1:26" x14ac:dyDescent="0.25">
      <c r="A24" s="10" t="s">
        <v>498</v>
      </c>
      <c r="B24" s="10" t="s">
        <v>57</v>
      </c>
      <c r="C24" s="39">
        <v>123.15</v>
      </c>
      <c r="D24" s="10" t="s">
        <v>262</v>
      </c>
      <c r="E24" s="6">
        <v>55856</v>
      </c>
      <c r="F24" s="4">
        <f>E24/C24</f>
        <v>453.56069833536338</v>
      </c>
      <c r="G24" s="31">
        <f>E24/(Y24*Y24)</f>
        <v>66.416171224732466</v>
      </c>
      <c r="H24" s="93">
        <v>2396160</v>
      </c>
      <c r="I24" s="37">
        <f>H24/1024/9</f>
        <v>260</v>
      </c>
      <c r="J24" s="94" t="s">
        <v>31</v>
      </c>
      <c r="K24" s="33">
        <f>I24/C24</f>
        <v>2.1112464474218431</v>
      </c>
      <c r="L24" s="32">
        <f>I24/(Y24*Y24)</f>
        <v>0.30915576694411417</v>
      </c>
      <c r="M24" s="93">
        <v>4</v>
      </c>
      <c r="N24" s="5">
        <v>154</v>
      </c>
      <c r="O24" s="1" t="s">
        <v>42</v>
      </c>
      <c r="P24" s="96"/>
      <c r="Q24" s="96"/>
      <c r="R24" s="96" t="s">
        <v>43</v>
      </c>
      <c r="S24" s="6">
        <v>374</v>
      </c>
      <c r="T24" s="2">
        <f>S24/C24</f>
        <v>3.036946812829882</v>
      </c>
      <c r="U24" s="2">
        <f>S24/(Y24*Y24)</f>
        <v>0.44470868014268727</v>
      </c>
      <c r="V24" s="6" t="s">
        <v>33</v>
      </c>
      <c r="W24" s="37">
        <v>1</v>
      </c>
      <c r="X24" s="53">
        <v>780</v>
      </c>
      <c r="Y24" s="53">
        <v>29</v>
      </c>
      <c r="Z24" s="77" t="s">
        <v>496</v>
      </c>
    </row>
    <row r="25" spans="1:26" x14ac:dyDescent="0.25">
      <c r="A25" s="10" t="s">
        <v>548</v>
      </c>
      <c r="B25" s="10" t="s">
        <v>57</v>
      </c>
      <c r="C25" s="39">
        <v>151.46</v>
      </c>
      <c r="D25" s="10" t="s">
        <v>262</v>
      </c>
      <c r="E25" s="6">
        <v>55856</v>
      </c>
      <c r="F25" s="4">
        <f>E25/C25</f>
        <v>368.78383731678326</v>
      </c>
      <c r="G25" s="31">
        <f>E25/(Y25*Y25)</f>
        <v>154.72576177285319</v>
      </c>
      <c r="H25" s="93">
        <v>2396160</v>
      </c>
      <c r="I25" s="37">
        <f>H25/1024/9</f>
        <v>260</v>
      </c>
      <c r="J25" s="94" t="s">
        <v>31</v>
      </c>
      <c r="K25" s="33">
        <f>I25/C25</f>
        <v>1.7166248514459261</v>
      </c>
      <c r="L25" s="32">
        <f>I25/(Y25*Y25)</f>
        <v>0.72022160664819945</v>
      </c>
      <c r="M25" s="93">
        <v>4</v>
      </c>
      <c r="N25" s="5">
        <v>154</v>
      </c>
      <c r="O25" s="1" t="s">
        <v>42</v>
      </c>
      <c r="P25" s="96"/>
      <c r="Q25" s="96"/>
      <c r="R25" s="96" t="s">
        <v>43</v>
      </c>
      <c r="S25" s="6">
        <v>324</v>
      </c>
      <c r="T25" s="2">
        <f>S25/C25</f>
        <v>2.1391786610326156</v>
      </c>
      <c r="U25" s="2">
        <f>S25/(Y25*Y25)</f>
        <v>0.89750692520775621</v>
      </c>
      <c r="V25" s="60" t="s">
        <v>33</v>
      </c>
      <c r="W25" s="64">
        <v>0.8</v>
      </c>
      <c r="X25" s="65">
        <v>484</v>
      </c>
      <c r="Y25" s="65">
        <v>19</v>
      </c>
      <c r="Z25" s="66" t="s">
        <v>314</v>
      </c>
    </row>
    <row r="26" spans="1:26" x14ac:dyDescent="0.25">
      <c r="A26" s="10" t="s">
        <v>412</v>
      </c>
      <c r="B26" s="10" t="s">
        <v>57</v>
      </c>
      <c r="C26" s="39">
        <v>115.4</v>
      </c>
      <c r="D26" s="10" t="s">
        <v>262</v>
      </c>
      <c r="E26" s="6">
        <v>55856</v>
      </c>
      <c r="F26" s="4">
        <f>E26/C26</f>
        <v>484.02079722703638</v>
      </c>
      <c r="G26" s="31">
        <f>E26/(Y26*Y26)</f>
        <v>105.58790170132325</v>
      </c>
      <c r="H26" s="93">
        <v>2396160</v>
      </c>
      <c r="I26" s="37">
        <f>H26/1024/9</f>
        <v>260</v>
      </c>
      <c r="J26" s="94" t="s">
        <v>31</v>
      </c>
      <c r="K26" s="33">
        <f>I26/C26</f>
        <v>2.2530329289428077</v>
      </c>
      <c r="L26" s="32">
        <f>I26/(Y26*Y26)</f>
        <v>0.49149338374291113</v>
      </c>
      <c r="M26" s="93">
        <v>4</v>
      </c>
      <c r="N26" s="5">
        <v>154</v>
      </c>
      <c r="O26" s="1" t="s">
        <v>42</v>
      </c>
      <c r="P26" s="96"/>
      <c r="Q26" s="96"/>
      <c r="R26" s="96" t="s">
        <v>43</v>
      </c>
      <c r="S26" s="6">
        <v>324</v>
      </c>
      <c r="T26" s="2">
        <f>S26/C26</f>
        <v>2.8076256499133447</v>
      </c>
      <c r="U26" s="2">
        <f>S26/(Y26*Y26)</f>
        <v>0.61247637051039694</v>
      </c>
      <c r="V26" s="6" t="s">
        <v>33</v>
      </c>
      <c r="W26" s="37">
        <v>1</v>
      </c>
      <c r="X26" s="53">
        <v>484</v>
      </c>
      <c r="Y26" s="53">
        <v>23</v>
      </c>
      <c r="Z26" s="77" t="s">
        <v>399</v>
      </c>
    </row>
    <row r="27" spans="1:26" x14ac:dyDescent="0.25">
      <c r="A27" s="10" t="s">
        <v>497</v>
      </c>
      <c r="B27" s="10" t="s">
        <v>57</v>
      </c>
      <c r="C27" s="39">
        <v>77.73</v>
      </c>
      <c r="D27" s="10" t="s">
        <v>262</v>
      </c>
      <c r="E27" s="6">
        <v>39600</v>
      </c>
      <c r="F27" s="4">
        <f>E27/C27</f>
        <v>509.4558085681204</v>
      </c>
      <c r="G27" s="31">
        <f>E27/(Y27*Y27)</f>
        <v>47.086801426872768</v>
      </c>
      <c r="H27" s="93">
        <v>1161216</v>
      </c>
      <c r="I27" s="37">
        <f>H27/1024/9</f>
        <v>126</v>
      </c>
      <c r="J27" s="94" t="s">
        <v>31</v>
      </c>
      <c r="K27" s="33">
        <f>I27/C27</f>
        <v>1.6209957545349285</v>
      </c>
      <c r="L27" s="32">
        <f>I27/(Y27*Y27)</f>
        <v>0.14982164090368608</v>
      </c>
      <c r="M27" s="93">
        <v>4</v>
      </c>
      <c r="N27" s="5">
        <v>116</v>
      </c>
      <c r="O27" s="1" t="s">
        <v>42</v>
      </c>
      <c r="P27" s="96"/>
      <c r="Q27" s="96"/>
      <c r="R27" s="89" t="s">
        <v>43</v>
      </c>
      <c r="S27" s="6">
        <v>532</v>
      </c>
      <c r="T27" s="2">
        <f>S27/C27</f>
        <v>6.8442042969252537</v>
      </c>
      <c r="U27" s="2">
        <f>S27/(Y27*Y27)</f>
        <v>0.63258026159334124</v>
      </c>
      <c r="V27" s="6" t="s">
        <v>33</v>
      </c>
      <c r="W27" s="37">
        <v>1</v>
      </c>
      <c r="X27" s="53">
        <v>780</v>
      </c>
      <c r="Y27" s="53">
        <v>29</v>
      </c>
      <c r="Z27" s="77" t="s">
        <v>496</v>
      </c>
    </row>
    <row r="28" spans="1:26" x14ac:dyDescent="0.25">
      <c r="A28" s="10" t="s">
        <v>411</v>
      </c>
      <c r="B28" s="10" t="s">
        <v>57</v>
      </c>
      <c r="C28" s="39">
        <v>66.37</v>
      </c>
      <c r="D28" s="10" t="s">
        <v>262</v>
      </c>
      <c r="E28" s="6">
        <v>39600</v>
      </c>
      <c r="F28" s="4">
        <f>E28/C28</f>
        <v>596.65511526291994</v>
      </c>
      <c r="G28" s="31">
        <f>E28/(Y28*Y28)</f>
        <v>74.858223062381853</v>
      </c>
      <c r="H28" s="93">
        <v>1161216</v>
      </c>
      <c r="I28" s="37">
        <f>H28/1024/9</f>
        <v>126</v>
      </c>
      <c r="J28" s="94" t="s">
        <v>31</v>
      </c>
      <c r="K28" s="33">
        <f>I28/C28</f>
        <v>1.8984480940183817</v>
      </c>
      <c r="L28" s="32">
        <f>I28/(Y28*Y28)</f>
        <v>0.23818525519848771</v>
      </c>
      <c r="M28" s="93">
        <v>4</v>
      </c>
      <c r="N28" s="5">
        <v>116</v>
      </c>
      <c r="O28" s="1" t="s">
        <v>42</v>
      </c>
      <c r="P28" s="96"/>
      <c r="Q28" s="96"/>
      <c r="R28" s="96" t="s">
        <v>43</v>
      </c>
      <c r="S28" s="6">
        <v>328</v>
      </c>
      <c r="T28" s="2">
        <f>S28/C28</f>
        <v>4.9419918637938824</v>
      </c>
      <c r="U28" s="2">
        <f>S28/(Y28*Y28)</f>
        <v>0.62003780718336488</v>
      </c>
      <c r="V28" s="6" t="s">
        <v>33</v>
      </c>
      <c r="W28" s="37">
        <v>1</v>
      </c>
      <c r="X28" s="53">
        <v>484</v>
      </c>
      <c r="Y28" s="53">
        <v>23</v>
      </c>
      <c r="Z28" s="77" t="s">
        <v>399</v>
      </c>
    </row>
    <row r="29" spans="1:26" x14ac:dyDescent="0.25">
      <c r="A29" s="10" t="s">
        <v>495</v>
      </c>
      <c r="B29" s="10" t="s">
        <v>57</v>
      </c>
      <c r="C29" s="39">
        <v>41.89</v>
      </c>
      <c r="D29" s="10" t="s">
        <v>262</v>
      </c>
      <c r="E29" s="6">
        <v>28848</v>
      </c>
      <c r="F29" s="4">
        <f>E29/C29</f>
        <v>688.6607782286942</v>
      </c>
      <c r="G29" s="31">
        <f>E29/(Y29*Y29)</f>
        <v>34.302021403091558</v>
      </c>
      <c r="H29" s="93">
        <v>608256</v>
      </c>
      <c r="I29" s="37">
        <f>H29/1024/9</f>
        <v>66</v>
      </c>
      <c r="J29" s="94" t="s">
        <v>31</v>
      </c>
      <c r="K29" s="33">
        <f>I29/C29</f>
        <v>1.575555025065648</v>
      </c>
      <c r="L29" s="32">
        <f>I29/(Y29*Y29)</f>
        <v>7.8478002378121289E-2</v>
      </c>
      <c r="M29" s="93">
        <v>4</v>
      </c>
      <c r="N29" s="5">
        <v>66</v>
      </c>
      <c r="O29" s="1" t="s">
        <v>42</v>
      </c>
      <c r="P29" s="96"/>
      <c r="Q29" s="96"/>
      <c r="R29" s="96" t="s">
        <v>43</v>
      </c>
      <c r="S29" s="6">
        <v>532</v>
      </c>
      <c r="T29" s="2">
        <f>S29/C29</f>
        <v>12.699928383862497</v>
      </c>
      <c r="U29" s="2">
        <f>S29/(Y29*Y29)</f>
        <v>0.63258026159334124</v>
      </c>
      <c r="V29" s="6" t="s">
        <v>33</v>
      </c>
      <c r="W29" s="37">
        <v>1</v>
      </c>
      <c r="X29" s="53">
        <v>780</v>
      </c>
      <c r="Y29" s="53">
        <v>29</v>
      </c>
      <c r="Z29" s="77" t="s">
        <v>496</v>
      </c>
    </row>
    <row r="30" spans="1:26" x14ac:dyDescent="0.25">
      <c r="A30" s="10" t="s">
        <v>410</v>
      </c>
      <c r="B30" s="10" t="s">
        <v>57</v>
      </c>
      <c r="C30" s="39">
        <v>39.92</v>
      </c>
      <c r="D30" s="10" t="s">
        <v>262</v>
      </c>
      <c r="E30" s="6">
        <v>28848</v>
      </c>
      <c r="F30" s="4">
        <f>E30/C30</f>
        <v>722.64529058116227</v>
      </c>
      <c r="G30" s="31">
        <f>E30/(Y30*Y30)</f>
        <v>54.533081285444233</v>
      </c>
      <c r="H30" s="93">
        <v>608256</v>
      </c>
      <c r="I30" s="37">
        <f>H30/1024/9</f>
        <v>66</v>
      </c>
      <c r="J30" s="94" t="s">
        <v>31</v>
      </c>
      <c r="K30" s="33">
        <f>I30/C30</f>
        <v>1.6533066132264529</v>
      </c>
      <c r="L30" s="32">
        <f>I30/(Y30*Y30)</f>
        <v>0.12476370510396975</v>
      </c>
      <c r="M30" s="93">
        <v>4</v>
      </c>
      <c r="N30" s="5">
        <v>66</v>
      </c>
      <c r="O30" s="1" t="s">
        <v>42</v>
      </c>
      <c r="P30" s="96"/>
      <c r="Q30" s="96"/>
      <c r="R30" s="96" t="s">
        <v>43</v>
      </c>
      <c r="S30" s="6">
        <v>328</v>
      </c>
      <c r="T30" s="2">
        <f>S30/C30</f>
        <v>8.2164328657314627</v>
      </c>
      <c r="U30" s="2">
        <f>S30/(Y30*Y30)</f>
        <v>0.62003780718336488</v>
      </c>
      <c r="V30" s="6" t="s">
        <v>33</v>
      </c>
      <c r="W30" s="37">
        <v>1</v>
      </c>
      <c r="X30" s="53">
        <v>484</v>
      </c>
      <c r="Y30" s="53">
        <v>23</v>
      </c>
      <c r="Z30" s="77" t="s">
        <v>399</v>
      </c>
    </row>
    <row r="31" spans="1:26" x14ac:dyDescent="0.25">
      <c r="A31" s="10" t="s">
        <v>266</v>
      </c>
      <c r="B31" s="10" t="s">
        <v>57</v>
      </c>
      <c r="C31" s="39">
        <v>44.4</v>
      </c>
      <c r="D31" s="10" t="s">
        <v>262</v>
      </c>
      <c r="E31" s="6">
        <v>22320</v>
      </c>
      <c r="F31" s="96">
        <v>503</v>
      </c>
      <c r="G31" s="95">
        <v>77</v>
      </c>
      <c r="H31" s="93">
        <v>608256</v>
      </c>
      <c r="I31" s="37">
        <f>H31/1024/9</f>
        <v>66</v>
      </c>
      <c r="J31" s="94" t="s">
        <v>31</v>
      </c>
      <c r="K31" s="33">
        <f>I31/C31</f>
        <v>1.4864864864864866</v>
      </c>
      <c r="L31" s="32">
        <f>I31/(Y31*Y31)</f>
        <v>0.22837370242214533</v>
      </c>
      <c r="M31" s="93">
        <v>4</v>
      </c>
      <c r="N31" s="5">
        <v>66</v>
      </c>
      <c r="O31" s="1" t="s">
        <v>42</v>
      </c>
      <c r="P31" s="96"/>
      <c r="Q31" s="96"/>
      <c r="R31" s="96" t="s">
        <v>43</v>
      </c>
      <c r="S31" s="6">
        <v>153</v>
      </c>
      <c r="T31" s="2">
        <f>S31/C31</f>
        <v>3.4459459459459461</v>
      </c>
      <c r="U31" s="2">
        <f>S31/(Y31*Y31)</f>
        <v>0.52941176470588236</v>
      </c>
      <c r="V31" s="6" t="s">
        <v>33</v>
      </c>
      <c r="W31" s="37">
        <v>1</v>
      </c>
      <c r="X31" s="53">
        <v>256</v>
      </c>
      <c r="Y31" s="53">
        <v>17</v>
      </c>
      <c r="Z31" s="77" t="s">
        <v>263</v>
      </c>
    </row>
    <row r="32" spans="1:26" x14ac:dyDescent="0.25">
      <c r="A32" s="10" t="s">
        <v>373</v>
      </c>
      <c r="B32" s="10" t="s">
        <v>57</v>
      </c>
      <c r="C32" s="39">
        <v>35.520000000000003</v>
      </c>
      <c r="D32" s="10" t="s">
        <v>262</v>
      </c>
      <c r="E32" s="6">
        <v>22320</v>
      </c>
      <c r="F32" s="4">
        <f>E32/C32</f>
        <v>628.37837837837833</v>
      </c>
      <c r="G32" s="31">
        <f>E32/(Y32*Y32)</f>
        <v>55.8</v>
      </c>
      <c r="H32" s="93">
        <v>608256</v>
      </c>
      <c r="I32" s="37">
        <f>H32/1024/9</f>
        <v>66</v>
      </c>
      <c r="J32" s="94" t="s">
        <v>31</v>
      </c>
      <c r="K32" s="33">
        <f>I32/C32</f>
        <v>1.8581081081081079</v>
      </c>
      <c r="L32" s="32">
        <f>I32/(Y32*Y32)</f>
        <v>0.16500000000000001</v>
      </c>
      <c r="M32" s="93">
        <v>4</v>
      </c>
      <c r="N32" s="5">
        <v>66</v>
      </c>
      <c r="O32" s="1" t="s">
        <v>42</v>
      </c>
      <c r="P32" s="96"/>
      <c r="Q32" s="96"/>
      <c r="R32" s="96" t="s">
        <v>43</v>
      </c>
      <c r="S32" s="6">
        <v>79</v>
      </c>
      <c r="T32" s="2">
        <f>S32/C32</f>
        <v>2.224099099099099</v>
      </c>
      <c r="U32" s="2">
        <f>S32/(Y32*Y32)</f>
        <v>0.19750000000000001</v>
      </c>
      <c r="V32" s="61" t="s">
        <v>108</v>
      </c>
      <c r="W32" s="67">
        <v>0.5</v>
      </c>
      <c r="X32" s="68">
        <v>144</v>
      </c>
      <c r="Y32" s="68">
        <v>20</v>
      </c>
      <c r="Z32" s="69" t="s">
        <v>366</v>
      </c>
    </row>
    <row r="33" spans="1:26" x14ac:dyDescent="0.25">
      <c r="A33" s="10" t="s">
        <v>409</v>
      </c>
      <c r="B33" s="10" t="s">
        <v>57</v>
      </c>
      <c r="C33" s="39">
        <v>34.71</v>
      </c>
      <c r="D33" s="10" t="s">
        <v>262</v>
      </c>
      <c r="E33" s="6">
        <v>15408</v>
      </c>
      <c r="F33" s="4">
        <f>E33/C33</f>
        <v>443.90665514261019</v>
      </c>
      <c r="G33" s="31">
        <f>E33/(Y33*Y33)</f>
        <v>29.126654064272213</v>
      </c>
      <c r="H33" s="93">
        <v>516096</v>
      </c>
      <c r="I33" s="37">
        <f>H33/1024/9</f>
        <v>56</v>
      </c>
      <c r="J33" s="94" t="s">
        <v>31</v>
      </c>
      <c r="K33" s="33">
        <f>I33/C33</f>
        <v>1.613367905502737</v>
      </c>
      <c r="L33" s="32">
        <f>I33/(Y33*Y33)</f>
        <v>0.10586011342155009</v>
      </c>
      <c r="M33" s="93">
        <v>4</v>
      </c>
      <c r="N33" s="5">
        <v>56</v>
      </c>
      <c r="O33" s="1" t="s">
        <v>42</v>
      </c>
      <c r="P33" s="96"/>
      <c r="Q33" s="96"/>
      <c r="R33" s="96" t="s">
        <v>43</v>
      </c>
      <c r="S33" s="6">
        <v>343</v>
      </c>
      <c r="T33" s="2">
        <f>S33/C33</f>
        <v>9.881878421204263</v>
      </c>
      <c r="U33" s="2">
        <f>S33/(Y33*Y33)</f>
        <v>0.6483931947069943</v>
      </c>
      <c r="V33" s="6" t="s">
        <v>33</v>
      </c>
      <c r="W33" s="37">
        <v>1</v>
      </c>
      <c r="X33" s="53">
        <v>484</v>
      </c>
      <c r="Y33" s="53">
        <v>23</v>
      </c>
      <c r="Z33" s="77" t="s">
        <v>399</v>
      </c>
    </row>
    <row r="34" spans="1:26" x14ac:dyDescent="0.25">
      <c r="A34" s="10" t="s">
        <v>265</v>
      </c>
      <c r="B34" s="10" t="s">
        <v>57</v>
      </c>
      <c r="C34" s="39">
        <v>28.93</v>
      </c>
      <c r="D34" s="10" t="s">
        <v>262</v>
      </c>
      <c r="E34" s="6">
        <v>15408</v>
      </c>
      <c r="F34" s="96">
        <v>533</v>
      </c>
      <c r="G34" s="95">
        <v>53</v>
      </c>
      <c r="H34" s="93">
        <v>516096</v>
      </c>
      <c r="I34" s="37">
        <f>H34/1024/9</f>
        <v>56</v>
      </c>
      <c r="J34" s="94" t="s">
        <v>31</v>
      </c>
      <c r="K34" s="33">
        <f>I34/C34</f>
        <v>1.9357068786726581</v>
      </c>
      <c r="L34" s="32">
        <f>I34/(Y34*Y34)</f>
        <v>0.19377162629757785</v>
      </c>
      <c r="M34" s="93">
        <v>4</v>
      </c>
      <c r="N34" s="5">
        <v>56</v>
      </c>
      <c r="O34" s="1" t="s">
        <v>42</v>
      </c>
      <c r="P34" s="96"/>
      <c r="Q34" s="96"/>
      <c r="R34" s="96" t="s">
        <v>43</v>
      </c>
      <c r="S34" s="6">
        <v>165</v>
      </c>
      <c r="T34" s="2">
        <f>S34/C34</f>
        <v>5.7034220532319395</v>
      </c>
      <c r="U34" s="2">
        <f>S34/(Y34*Y34)</f>
        <v>0.5709342560553633</v>
      </c>
      <c r="V34" s="6" t="s">
        <v>33</v>
      </c>
      <c r="W34" s="37">
        <v>1</v>
      </c>
      <c r="X34" s="53">
        <v>256</v>
      </c>
      <c r="Y34" s="53">
        <v>17</v>
      </c>
      <c r="Z34" s="77" t="s">
        <v>263</v>
      </c>
    </row>
    <row r="35" spans="1:26" x14ac:dyDescent="0.25">
      <c r="A35" s="10" t="s">
        <v>372</v>
      </c>
      <c r="B35" s="10" t="s">
        <v>57</v>
      </c>
      <c r="C35" s="39">
        <v>23.14</v>
      </c>
      <c r="D35" s="10" t="s">
        <v>262</v>
      </c>
      <c r="E35" s="6">
        <v>15408</v>
      </c>
      <c r="F35" s="4">
        <f>E35/C35</f>
        <v>665.85998271391531</v>
      </c>
      <c r="G35" s="31">
        <f>E35/(Y35*Y35)</f>
        <v>38.520000000000003</v>
      </c>
      <c r="H35" s="93">
        <v>516096</v>
      </c>
      <c r="I35" s="37">
        <f>H35/1024/9</f>
        <v>56</v>
      </c>
      <c r="J35" s="94" t="s">
        <v>31</v>
      </c>
      <c r="K35" s="33">
        <f>I35/C35</f>
        <v>2.4200518582541055</v>
      </c>
      <c r="L35" s="32">
        <f>I35/(Y35*Y35)</f>
        <v>0.14000000000000001</v>
      </c>
      <c r="M35" s="93">
        <v>4</v>
      </c>
      <c r="N35" s="5">
        <v>56</v>
      </c>
      <c r="O35" s="89" t="s">
        <v>42</v>
      </c>
      <c r="P35" s="96"/>
      <c r="Q35" s="96"/>
      <c r="R35" s="89" t="s">
        <v>43</v>
      </c>
      <c r="S35" s="6">
        <v>81</v>
      </c>
      <c r="T35" s="2">
        <f>S35/C35</f>
        <v>3.5004321521175452</v>
      </c>
      <c r="U35" s="2">
        <f>S35/(Y35*Y35)</f>
        <v>0.20250000000000001</v>
      </c>
      <c r="V35" s="61" t="s">
        <v>108</v>
      </c>
      <c r="W35" s="67">
        <v>0.5</v>
      </c>
      <c r="X35" s="68">
        <v>144</v>
      </c>
      <c r="Y35" s="68">
        <v>20</v>
      </c>
      <c r="Z35" s="69" t="s">
        <v>366</v>
      </c>
    </row>
    <row r="36" spans="1:26" x14ac:dyDescent="0.25">
      <c r="A36" s="10" t="s">
        <v>264</v>
      </c>
      <c r="B36" s="10" t="s">
        <v>57</v>
      </c>
      <c r="C36" s="39">
        <v>26.94</v>
      </c>
      <c r="D36" s="10" t="s">
        <v>262</v>
      </c>
      <c r="E36" s="6">
        <v>10320</v>
      </c>
      <c r="F36" s="96">
        <v>383</v>
      </c>
      <c r="G36" s="95">
        <v>36</v>
      </c>
      <c r="H36" s="93">
        <v>423936</v>
      </c>
      <c r="I36" s="37">
        <f>H36/1024/9</f>
        <v>46</v>
      </c>
      <c r="J36" s="94" t="s">
        <v>31</v>
      </c>
      <c r="K36" s="33">
        <f>I36/C36</f>
        <v>1.7074981440237564</v>
      </c>
      <c r="L36" s="32">
        <f>I36/(Y36*Y36)</f>
        <v>0.15916955017301038</v>
      </c>
      <c r="M36" s="93">
        <v>2</v>
      </c>
      <c r="N36" s="5">
        <v>23</v>
      </c>
      <c r="O36" s="89" t="s">
        <v>42</v>
      </c>
      <c r="P36" s="96"/>
      <c r="Q36" s="96"/>
      <c r="R36" s="89" t="s">
        <v>43</v>
      </c>
      <c r="S36" s="6">
        <v>179</v>
      </c>
      <c r="T36" s="2">
        <f>S36/C36</f>
        <v>6.6443949517446175</v>
      </c>
      <c r="U36" s="2">
        <f>S36/(Y36*Y36)</f>
        <v>0.61937716262975784</v>
      </c>
      <c r="V36" s="6" t="s">
        <v>33</v>
      </c>
      <c r="W36" s="37">
        <v>1</v>
      </c>
      <c r="X36" s="53">
        <v>256</v>
      </c>
      <c r="Y36" s="53">
        <v>17</v>
      </c>
      <c r="Z36" s="77" t="s">
        <v>263</v>
      </c>
    </row>
    <row r="37" spans="1:26" x14ac:dyDescent="0.25">
      <c r="A37" s="10" t="s">
        <v>371</v>
      </c>
      <c r="B37" s="10" t="s">
        <v>57</v>
      </c>
      <c r="C37" s="39">
        <v>22.45</v>
      </c>
      <c r="D37" s="10" t="s">
        <v>262</v>
      </c>
      <c r="E37" s="6">
        <v>10320</v>
      </c>
      <c r="F37" s="4">
        <f>E37/C37</f>
        <v>459.68819599109133</v>
      </c>
      <c r="G37" s="31">
        <f>E37/(Y37*Y37)</f>
        <v>25.8</v>
      </c>
      <c r="H37" s="93">
        <v>423936</v>
      </c>
      <c r="I37" s="37">
        <f>H37/1024/9</f>
        <v>46</v>
      </c>
      <c r="J37" s="88" t="s">
        <v>31</v>
      </c>
      <c r="K37" s="33">
        <f>I37/C37</f>
        <v>2.0489977728285078</v>
      </c>
      <c r="L37" s="32">
        <f>I37/(Y37*Y37)</f>
        <v>0.115</v>
      </c>
      <c r="M37" s="93">
        <v>2</v>
      </c>
      <c r="N37" s="5">
        <v>23</v>
      </c>
      <c r="O37" s="89" t="s">
        <v>42</v>
      </c>
      <c r="P37" s="96"/>
      <c r="Q37" s="96"/>
      <c r="R37" s="89" t="s">
        <v>43</v>
      </c>
      <c r="S37" s="6">
        <v>91</v>
      </c>
      <c r="T37" s="2">
        <f>S37/C37</f>
        <v>4.0534521158129175</v>
      </c>
      <c r="U37" s="2">
        <f>S37/(Y37*Y37)</f>
        <v>0.22750000000000001</v>
      </c>
      <c r="V37" s="61" t="s">
        <v>108</v>
      </c>
      <c r="W37" s="67">
        <v>0.5</v>
      </c>
      <c r="X37" s="68">
        <v>144</v>
      </c>
      <c r="Y37" s="68">
        <v>20</v>
      </c>
      <c r="Z37" s="69" t="s">
        <v>366</v>
      </c>
    </row>
    <row r="38" spans="1:26" x14ac:dyDescent="0.25">
      <c r="A38" s="10" t="s">
        <v>261</v>
      </c>
      <c r="B38" s="10" t="s">
        <v>57</v>
      </c>
      <c r="C38" s="39">
        <v>14.94</v>
      </c>
      <c r="D38" s="10" t="s">
        <v>262</v>
      </c>
      <c r="E38" s="6">
        <v>6272</v>
      </c>
      <c r="F38" s="96">
        <v>420</v>
      </c>
      <c r="G38" s="95">
        <v>22</v>
      </c>
      <c r="H38" s="93">
        <v>276480</v>
      </c>
      <c r="I38" s="37">
        <f>H38/1024/9</f>
        <v>30</v>
      </c>
      <c r="J38" s="94" t="s">
        <v>31</v>
      </c>
      <c r="K38" s="33">
        <f>I38/C38</f>
        <v>2.0080321285140563</v>
      </c>
      <c r="L38" s="32">
        <f>I38/(Y38*Y38)</f>
        <v>0.10380622837370242</v>
      </c>
      <c r="M38" s="93">
        <v>2</v>
      </c>
      <c r="N38" s="5">
        <v>15</v>
      </c>
      <c r="O38" s="89" t="s">
        <v>42</v>
      </c>
      <c r="P38" s="96"/>
      <c r="Q38" s="96"/>
      <c r="R38" s="89" t="s">
        <v>43</v>
      </c>
      <c r="S38" s="6">
        <v>179</v>
      </c>
      <c r="T38" s="2">
        <f>S38/C38</f>
        <v>11.981258366800535</v>
      </c>
      <c r="U38" s="2">
        <f>S38/(Y38*Y38)</f>
        <v>0.61937716262975784</v>
      </c>
      <c r="V38" s="6" t="s">
        <v>33</v>
      </c>
      <c r="W38" s="37">
        <v>1</v>
      </c>
      <c r="X38" s="53">
        <v>256</v>
      </c>
      <c r="Y38" s="53">
        <v>17</v>
      </c>
      <c r="Z38" s="77" t="s">
        <v>263</v>
      </c>
    </row>
    <row r="39" spans="1:26" x14ac:dyDescent="0.25">
      <c r="A39" s="10" t="s">
        <v>370</v>
      </c>
      <c r="B39" s="10" t="s">
        <v>57</v>
      </c>
      <c r="C39" s="39">
        <v>11.95</v>
      </c>
      <c r="D39" s="10" t="s">
        <v>262</v>
      </c>
      <c r="E39" s="6">
        <v>6272</v>
      </c>
      <c r="F39" s="4">
        <f>E39/C39</f>
        <v>524.85355648535563</v>
      </c>
      <c r="G39" s="31">
        <f>E39/(Y39*Y39)</f>
        <v>15.68</v>
      </c>
      <c r="H39" s="93">
        <v>276480</v>
      </c>
      <c r="I39" s="37">
        <f>H39/1024/9</f>
        <v>30</v>
      </c>
      <c r="J39" s="94" t="s">
        <v>31</v>
      </c>
      <c r="K39" s="33">
        <f>I39/C39</f>
        <v>2.5104602510460254</v>
      </c>
      <c r="L39" s="32">
        <f>I39/(Y39*Y39)</f>
        <v>7.4999999999999997E-2</v>
      </c>
      <c r="M39" s="93">
        <v>2</v>
      </c>
      <c r="N39" s="5">
        <v>15</v>
      </c>
      <c r="O39" s="89" t="s">
        <v>42</v>
      </c>
      <c r="P39" s="96"/>
      <c r="Q39" s="96"/>
      <c r="R39" s="89" t="s">
        <v>43</v>
      </c>
      <c r="S39" s="6">
        <v>91</v>
      </c>
      <c r="T39" s="2">
        <f>S39/C39</f>
        <v>7.6150627615062767</v>
      </c>
      <c r="U39" s="2">
        <f>S39/(Y39*Y39)</f>
        <v>0.22750000000000001</v>
      </c>
      <c r="V39" s="61" t="s">
        <v>108</v>
      </c>
      <c r="W39" s="67">
        <v>0.5</v>
      </c>
      <c r="X39" s="68">
        <v>144</v>
      </c>
      <c r="Y39" s="68">
        <v>20</v>
      </c>
      <c r="Z39" s="69" t="s">
        <v>366</v>
      </c>
    </row>
    <row r="40" spans="1:26" x14ac:dyDescent="0.25">
      <c r="A40" s="10" t="s">
        <v>555</v>
      </c>
      <c r="B40" s="10" t="s">
        <v>57</v>
      </c>
      <c r="C40" s="39">
        <v>320.3</v>
      </c>
      <c r="D40" s="10" t="s">
        <v>186</v>
      </c>
      <c r="E40" s="6">
        <v>109424</v>
      </c>
      <c r="F40" s="4">
        <f>E40/C40</f>
        <v>341.62972213549796</v>
      </c>
      <c r="G40" s="31">
        <f>E40/(Y40*Y40)</f>
        <v>150.10150891632372</v>
      </c>
      <c r="H40" s="93">
        <v>5621760</v>
      </c>
      <c r="I40" s="37">
        <f>H40/1024/9</f>
        <v>610</v>
      </c>
      <c r="J40" s="94" t="s">
        <v>31</v>
      </c>
      <c r="K40" s="33">
        <f>I40/C40</f>
        <v>1.9044645644708085</v>
      </c>
      <c r="L40" s="32">
        <f>I40/(Y40*Y40)</f>
        <v>0.83676268861454051</v>
      </c>
      <c r="M40" s="93">
        <v>4</v>
      </c>
      <c r="N40" s="5">
        <v>280</v>
      </c>
      <c r="O40" s="1" t="s">
        <v>42</v>
      </c>
      <c r="P40" s="5">
        <v>8</v>
      </c>
      <c r="Q40" s="96"/>
      <c r="R40" s="96" t="s">
        <v>43</v>
      </c>
      <c r="S40" s="6">
        <v>393</v>
      </c>
      <c r="T40" s="2">
        <f>S40/C40</f>
        <v>1.2269747112082423</v>
      </c>
      <c r="U40" s="2">
        <f>S40/(Y40*Y40)</f>
        <v>0.53909465020576131</v>
      </c>
      <c r="V40" s="6" t="s">
        <v>33</v>
      </c>
      <c r="W40" s="37">
        <v>1</v>
      </c>
      <c r="X40" s="53">
        <v>672</v>
      </c>
      <c r="Y40" s="53">
        <v>27</v>
      </c>
      <c r="Z40" s="77" t="s">
        <v>480</v>
      </c>
    </row>
    <row r="41" spans="1:26" x14ac:dyDescent="0.25">
      <c r="A41" s="10" t="s">
        <v>417</v>
      </c>
      <c r="B41" s="10" t="s">
        <v>57</v>
      </c>
      <c r="C41" s="39">
        <v>222.8</v>
      </c>
      <c r="D41" s="10" t="s">
        <v>186</v>
      </c>
      <c r="E41" s="6">
        <v>109424</v>
      </c>
      <c r="F41" s="4">
        <f>E41/C41</f>
        <v>491.1310592459605</v>
      </c>
      <c r="G41" s="31">
        <f>E41/(Y41*Y41)</f>
        <v>206.85066162570888</v>
      </c>
      <c r="H41" s="93">
        <v>5621760</v>
      </c>
      <c r="I41" s="37">
        <f>H41/1024/9</f>
        <v>610</v>
      </c>
      <c r="J41" s="94" t="s">
        <v>31</v>
      </c>
      <c r="K41" s="33">
        <f>I41/C41</f>
        <v>2.7378815080789947</v>
      </c>
      <c r="L41" s="32">
        <f>I41/(Y41*Y41)</f>
        <v>1.1531190926275992</v>
      </c>
      <c r="M41" s="93">
        <v>4</v>
      </c>
      <c r="N41" s="5">
        <v>280</v>
      </c>
      <c r="O41" s="1" t="s">
        <v>42</v>
      </c>
      <c r="P41" s="5">
        <v>8</v>
      </c>
      <c r="Q41" s="96"/>
      <c r="R41" s="96" t="s">
        <v>43</v>
      </c>
      <c r="S41" s="6">
        <v>270</v>
      </c>
      <c r="T41" s="2">
        <f>S41/C41</f>
        <v>1.2118491921005385</v>
      </c>
      <c r="U41" s="2">
        <f>S41/(Y41*Y41)</f>
        <v>0.5103969754253308</v>
      </c>
      <c r="V41" s="6" t="s">
        <v>33</v>
      </c>
      <c r="W41" s="37">
        <v>1</v>
      </c>
      <c r="X41" s="53">
        <v>484</v>
      </c>
      <c r="Y41" s="53">
        <v>23</v>
      </c>
      <c r="Z41" s="77" t="s">
        <v>399</v>
      </c>
    </row>
    <row r="42" spans="1:26" x14ac:dyDescent="0.25">
      <c r="A42" s="10" t="s">
        <v>416</v>
      </c>
      <c r="B42" s="10" t="s">
        <v>57</v>
      </c>
      <c r="C42" s="39">
        <v>198.5</v>
      </c>
      <c r="D42" s="10" t="s">
        <v>186</v>
      </c>
      <c r="E42" s="6">
        <v>73920</v>
      </c>
      <c r="F42" s="4">
        <f>E42/C42</f>
        <v>372.39294710327454</v>
      </c>
      <c r="G42" s="31">
        <f>E42/(Y42*Y42)</f>
        <v>139.73534971644614</v>
      </c>
      <c r="H42" s="93">
        <v>4257792</v>
      </c>
      <c r="I42" s="37">
        <f>H42/1024/9</f>
        <v>462</v>
      </c>
      <c r="J42" s="94" t="s">
        <v>31</v>
      </c>
      <c r="K42" s="33">
        <f>I42/C42</f>
        <v>2.327455919395466</v>
      </c>
      <c r="L42" s="32">
        <f>I42/(Y42*Y42)</f>
        <v>0.87334593572778829</v>
      </c>
      <c r="M42" s="93">
        <v>4</v>
      </c>
      <c r="N42" s="5">
        <v>198</v>
      </c>
      <c r="O42" s="1" t="s">
        <v>42</v>
      </c>
      <c r="P42" s="5">
        <v>8</v>
      </c>
      <c r="Q42" s="96"/>
      <c r="R42" s="89" t="s">
        <v>43</v>
      </c>
      <c r="S42" s="6">
        <v>290</v>
      </c>
      <c r="T42" s="2">
        <f>S42/C42</f>
        <v>1.4609571788413098</v>
      </c>
      <c r="U42" s="2">
        <f>S42/(Y42*Y42)</f>
        <v>0.54820415879017015</v>
      </c>
      <c r="V42" s="6" t="s">
        <v>33</v>
      </c>
      <c r="W42" s="37">
        <v>1</v>
      </c>
      <c r="X42" s="53">
        <v>484</v>
      </c>
      <c r="Y42" s="53">
        <v>23</v>
      </c>
      <c r="Z42" s="77" t="s">
        <v>399</v>
      </c>
    </row>
    <row r="43" spans="1:26" x14ac:dyDescent="0.25">
      <c r="A43" s="10" t="s">
        <v>479</v>
      </c>
      <c r="B43" s="10" t="s">
        <v>57</v>
      </c>
      <c r="C43" s="39">
        <v>148.63999999999999</v>
      </c>
      <c r="D43" s="10" t="s">
        <v>186</v>
      </c>
      <c r="E43" s="6">
        <v>49888</v>
      </c>
      <c r="F43" s="4">
        <f>E43/C43</f>
        <v>335.62970936490854</v>
      </c>
      <c r="G43" s="31">
        <f>E43/(Y43*Y43)</f>
        <v>68.433470507544584</v>
      </c>
      <c r="H43" s="93">
        <v>2562048</v>
      </c>
      <c r="I43" s="37">
        <f>H43/1024/9</f>
        <v>278</v>
      </c>
      <c r="J43" s="94" t="s">
        <v>31</v>
      </c>
      <c r="K43" s="33">
        <f>I43/C43</f>
        <v>1.8702906350914965</v>
      </c>
      <c r="L43" s="32">
        <f>I43/(Y43*Y43)</f>
        <v>0.38134430727023322</v>
      </c>
      <c r="M43" s="93">
        <v>4</v>
      </c>
      <c r="N43" s="5">
        <v>140</v>
      </c>
      <c r="O43" s="1" t="s">
        <v>42</v>
      </c>
      <c r="P43" s="5">
        <v>8</v>
      </c>
      <c r="Q43" s="96"/>
      <c r="R43" s="89" t="s">
        <v>43</v>
      </c>
      <c r="S43" s="6">
        <v>310</v>
      </c>
      <c r="T43" s="2">
        <f>S43/C43</f>
        <v>2.0855758880516686</v>
      </c>
      <c r="U43" s="2">
        <f>S43/(Y43*Y43)</f>
        <v>0.42524005486968453</v>
      </c>
      <c r="V43" s="6" t="s">
        <v>33</v>
      </c>
      <c r="W43" s="37">
        <v>1</v>
      </c>
      <c r="X43" s="53">
        <v>672</v>
      </c>
      <c r="Y43" s="53">
        <v>27</v>
      </c>
      <c r="Z43" s="77" t="s">
        <v>480</v>
      </c>
    </row>
    <row r="44" spans="1:26" x14ac:dyDescent="0.25">
      <c r="A44" s="10" t="s">
        <v>415</v>
      </c>
      <c r="B44" s="10" t="s">
        <v>57</v>
      </c>
      <c r="C44" s="39">
        <v>129.28</v>
      </c>
      <c r="D44" s="10" t="s">
        <v>186</v>
      </c>
      <c r="E44" s="6">
        <v>49888</v>
      </c>
      <c r="F44" s="4">
        <f>E44/C44</f>
        <v>385.89108910891088</v>
      </c>
      <c r="G44" s="31">
        <f>E44/(Y44*Y44)</f>
        <v>94.306238185255197</v>
      </c>
      <c r="H44" s="93">
        <v>2562048</v>
      </c>
      <c r="I44" s="37">
        <f>H44/1024/9</f>
        <v>278</v>
      </c>
      <c r="J44" s="94" t="s">
        <v>31</v>
      </c>
      <c r="K44" s="33">
        <f>I44/C44</f>
        <v>2.1503712871287131</v>
      </c>
      <c r="L44" s="32">
        <f>I44/(Y44*Y44)</f>
        <v>0.52551984877126656</v>
      </c>
      <c r="M44" s="93">
        <v>4</v>
      </c>
      <c r="N44" s="5">
        <v>140</v>
      </c>
      <c r="O44" s="1" t="s">
        <v>42</v>
      </c>
      <c r="P44" s="5">
        <v>8</v>
      </c>
      <c r="Q44" s="96"/>
      <c r="R44" s="96" t="s">
        <v>43</v>
      </c>
      <c r="S44" s="6">
        <v>290</v>
      </c>
      <c r="T44" s="2">
        <f>S44/C44</f>
        <v>2.2431930693069306</v>
      </c>
      <c r="U44" s="2">
        <f>S44/(Y44*Y44)</f>
        <v>0.54820415879017015</v>
      </c>
      <c r="V44" s="6" t="s">
        <v>33</v>
      </c>
      <c r="W44" s="37">
        <v>1</v>
      </c>
      <c r="X44" s="53">
        <v>484</v>
      </c>
      <c r="Y44" s="53">
        <v>23</v>
      </c>
      <c r="Z44" s="77" t="s">
        <v>399</v>
      </c>
    </row>
    <row r="45" spans="1:26" x14ac:dyDescent="0.25">
      <c r="A45" s="10" t="s">
        <v>414</v>
      </c>
      <c r="B45" s="10" t="s">
        <v>57</v>
      </c>
      <c r="C45" s="39">
        <v>83.44</v>
      </c>
      <c r="D45" s="10" t="s">
        <v>186</v>
      </c>
      <c r="E45" s="6">
        <v>29440</v>
      </c>
      <c r="F45" s="4">
        <f>E45/C45</f>
        <v>352.82837967401724</v>
      </c>
      <c r="G45" s="31">
        <f>E45/(Y45*Y45)</f>
        <v>55.652173913043477</v>
      </c>
      <c r="H45" s="93">
        <v>1105920</v>
      </c>
      <c r="I45" s="37">
        <f>H45/1024/9</f>
        <v>120</v>
      </c>
      <c r="J45" s="94" t="s">
        <v>31</v>
      </c>
      <c r="K45" s="33">
        <f>I45/C45</f>
        <v>1.4381591562799616</v>
      </c>
      <c r="L45" s="32">
        <f>I45/(Y45*Y45)</f>
        <v>0.22684310018903592</v>
      </c>
      <c r="M45" s="93">
        <v>4</v>
      </c>
      <c r="N45" s="5">
        <v>80</v>
      </c>
      <c r="O45" s="1" t="s">
        <v>42</v>
      </c>
      <c r="P45" s="5">
        <v>4</v>
      </c>
      <c r="Q45" s="96"/>
      <c r="R45" s="96" t="s">
        <v>43</v>
      </c>
      <c r="S45" s="6">
        <v>290</v>
      </c>
      <c r="T45" s="2">
        <f>S45/C45</f>
        <v>3.4755512943432407</v>
      </c>
      <c r="U45" s="2">
        <f>S45/(Y45*Y45)</f>
        <v>0.54820415879017015</v>
      </c>
      <c r="V45" s="6" t="s">
        <v>33</v>
      </c>
      <c r="W45" s="37">
        <v>1</v>
      </c>
      <c r="X45" s="53">
        <v>484</v>
      </c>
      <c r="Y45" s="53">
        <v>23</v>
      </c>
      <c r="Z45" s="77" t="s">
        <v>399</v>
      </c>
    </row>
    <row r="46" spans="1:26" x14ac:dyDescent="0.25">
      <c r="A46" s="10" t="s">
        <v>319</v>
      </c>
      <c r="B46" s="10" t="s">
        <v>57</v>
      </c>
      <c r="C46" s="39">
        <v>72.56</v>
      </c>
      <c r="D46" s="10" t="s">
        <v>186</v>
      </c>
      <c r="E46" s="6">
        <v>29440</v>
      </c>
      <c r="F46" s="4">
        <f>E46/C46</f>
        <v>405.73318632855569</v>
      </c>
      <c r="G46" s="31">
        <f>E46/(Y46*Y46)</f>
        <v>81.551246537396125</v>
      </c>
      <c r="H46" s="93">
        <v>1105920</v>
      </c>
      <c r="I46" s="37">
        <f>H46/1024/9</f>
        <v>120</v>
      </c>
      <c r="J46" s="94" t="s">
        <v>31</v>
      </c>
      <c r="K46" s="33">
        <f>I46/C46</f>
        <v>1.6538037486218302</v>
      </c>
      <c r="L46" s="32">
        <f>I46/(Y46*Y46)</f>
        <v>0.33240997229916897</v>
      </c>
      <c r="M46" s="93">
        <v>2</v>
      </c>
      <c r="N46" s="5">
        <v>80</v>
      </c>
      <c r="O46" s="1" t="s">
        <v>42</v>
      </c>
      <c r="P46" s="5">
        <v>4</v>
      </c>
      <c r="Q46" s="96"/>
      <c r="R46" s="96" t="s">
        <v>43</v>
      </c>
      <c r="S46" s="6">
        <v>150</v>
      </c>
      <c r="T46" s="2">
        <f>S46/C46</f>
        <v>2.0672546857772875</v>
      </c>
      <c r="U46" s="2">
        <f>S46/(Y46*Y46)</f>
        <v>0.41551246537396119</v>
      </c>
      <c r="V46" s="6" t="s">
        <v>33</v>
      </c>
      <c r="W46" s="37">
        <v>1</v>
      </c>
      <c r="X46" s="53">
        <v>324</v>
      </c>
      <c r="Y46" s="53">
        <v>19</v>
      </c>
      <c r="Z46" s="77" t="s">
        <v>318</v>
      </c>
    </row>
    <row r="47" spans="1:26" x14ac:dyDescent="0.25">
      <c r="A47" s="10" t="s">
        <v>189</v>
      </c>
      <c r="B47" s="10" t="s">
        <v>57</v>
      </c>
      <c r="C47" s="39">
        <v>63.12</v>
      </c>
      <c r="D47" s="10" t="s">
        <v>186</v>
      </c>
      <c r="E47" s="6">
        <v>29440</v>
      </c>
      <c r="F47" s="96">
        <v>466</v>
      </c>
      <c r="G47" s="95">
        <v>150</v>
      </c>
      <c r="H47" s="93">
        <v>1105920</v>
      </c>
      <c r="I47" s="37">
        <f>H47/1024/9</f>
        <v>120</v>
      </c>
      <c r="J47" s="94" t="s">
        <v>31</v>
      </c>
      <c r="K47" s="33">
        <f>I47/C47</f>
        <v>1.9011406844106464</v>
      </c>
      <c r="L47" s="32">
        <f>I47/(Y47*Y47)</f>
        <v>0.61224489795918369</v>
      </c>
      <c r="M47" s="93">
        <v>2</v>
      </c>
      <c r="N47" s="5">
        <v>80</v>
      </c>
      <c r="O47" s="1" t="s">
        <v>42</v>
      </c>
      <c r="P47" s="5">
        <v>4</v>
      </c>
      <c r="Q47" s="96"/>
      <c r="R47" s="96" t="s">
        <v>43</v>
      </c>
      <c r="S47" s="6">
        <v>72</v>
      </c>
      <c r="T47" s="2">
        <f>S47/C47</f>
        <v>1.1406844106463878</v>
      </c>
      <c r="U47" s="2">
        <f>S47/(Y47*Y47)</f>
        <v>0.36734693877551022</v>
      </c>
      <c r="V47" s="6" t="s">
        <v>33</v>
      </c>
      <c r="W47" s="37">
        <v>1</v>
      </c>
      <c r="X47" s="53">
        <v>169</v>
      </c>
      <c r="Y47" s="53">
        <v>14</v>
      </c>
      <c r="Z47" s="77" t="s">
        <v>187</v>
      </c>
    </row>
    <row r="48" spans="1:26" x14ac:dyDescent="0.25">
      <c r="A48" s="10" t="s">
        <v>317</v>
      </c>
      <c r="B48" s="10" t="s">
        <v>57</v>
      </c>
      <c r="C48" s="39">
        <v>46.88</v>
      </c>
      <c r="D48" s="10" t="s">
        <v>186</v>
      </c>
      <c r="E48" s="6">
        <v>21280</v>
      </c>
      <c r="F48" s="4">
        <f>E48/C48</f>
        <v>453.92491467576787</v>
      </c>
      <c r="G48" s="31">
        <f>E48/(Y48*Y48)</f>
        <v>58.94736842105263</v>
      </c>
      <c r="H48" s="93">
        <v>774144</v>
      </c>
      <c r="I48" s="37">
        <f>H48/1024/9</f>
        <v>84</v>
      </c>
      <c r="J48" s="94" t="s">
        <v>31</v>
      </c>
      <c r="K48" s="33">
        <f>I48/C48</f>
        <v>1.7918088737201365</v>
      </c>
      <c r="L48" s="32">
        <f>I48/(Y48*Y48)</f>
        <v>0.23268698060941828</v>
      </c>
      <c r="M48" s="93">
        <v>2</v>
      </c>
      <c r="N48" s="5">
        <v>40</v>
      </c>
      <c r="O48" s="1" t="s">
        <v>42</v>
      </c>
      <c r="P48" s="5">
        <v>4</v>
      </c>
      <c r="Q48" s="96"/>
      <c r="R48" s="96" t="s">
        <v>43</v>
      </c>
      <c r="S48" s="6">
        <v>150</v>
      </c>
      <c r="T48" s="2">
        <f>S48/C48</f>
        <v>3.1996587030716723</v>
      </c>
      <c r="U48" s="2">
        <f>S48/(Y48*Y48)</f>
        <v>0.41551246537396119</v>
      </c>
      <c r="V48" s="6" t="s">
        <v>33</v>
      </c>
      <c r="W48" s="37">
        <v>1</v>
      </c>
      <c r="X48" s="53">
        <v>324</v>
      </c>
      <c r="Y48" s="53">
        <v>19</v>
      </c>
      <c r="Z48" s="77" t="s">
        <v>318</v>
      </c>
    </row>
    <row r="49" spans="1:26" x14ac:dyDescent="0.25">
      <c r="A49" s="10" t="s">
        <v>188</v>
      </c>
      <c r="B49" s="10" t="s">
        <v>57</v>
      </c>
      <c r="C49" s="39">
        <v>40.76</v>
      </c>
      <c r="D49" s="10" t="s">
        <v>186</v>
      </c>
      <c r="E49" s="6">
        <v>21280</v>
      </c>
      <c r="F49" s="96">
        <v>522</v>
      </c>
      <c r="G49" s="95">
        <v>109</v>
      </c>
      <c r="H49" s="93">
        <v>774144</v>
      </c>
      <c r="I49" s="37">
        <f>H49/1024/9</f>
        <v>84</v>
      </c>
      <c r="J49" s="94" t="s">
        <v>31</v>
      </c>
      <c r="K49" s="33">
        <f>I49/C49</f>
        <v>2.0608439646712466</v>
      </c>
      <c r="L49" s="32">
        <f>I49/(Y49*Y49)</f>
        <v>0.42857142857142855</v>
      </c>
      <c r="M49" s="93">
        <v>2</v>
      </c>
      <c r="N49" s="5">
        <v>40</v>
      </c>
      <c r="O49" s="1" t="s">
        <v>42</v>
      </c>
      <c r="P49" s="5">
        <v>4</v>
      </c>
      <c r="Q49" s="96"/>
      <c r="R49" s="94" t="s">
        <v>43</v>
      </c>
      <c r="S49" s="6">
        <v>72</v>
      </c>
      <c r="T49" s="2">
        <f>S49/C49</f>
        <v>1.7664376840039255</v>
      </c>
      <c r="U49" s="2">
        <f>S49/(Y49*Y49)</f>
        <v>0.36734693877551022</v>
      </c>
      <c r="V49" s="6" t="s">
        <v>33</v>
      </c>
      <c r="W49" s="37">
        <v>1</v>
      </c>
      <c r="X49" s="53">
        <v>169</v>
      </c>
      <c r="Y49" s="53">
        <v>14</v>
      </c>
      <c r="Z49" s="77" t="s">
        <v>187</v>
      </c>
    </row>
    <row r="50" spans="1:26" x14ac:dyDescent="0.25">
      <c r="A50" s="10" t="s">
        <v>185</v>
      </c>
      <c r="B50" s="10" t="s">
        <v>57</v>
      </c>
      <c r="C50" s="39">
        <v>25.16</v>
      </c>
      <c r="D50" s="10" t="s">
        <v>186</v>
      </c>
      <c r="E50" s="6">
        <v>14400</v>
      </c>
      <c r="F50" s="96">
        <v>572</v>
      </c>
      <c r="G50" s="95">
        <v>73</v>
      </c>
      <c r="H50" s="93">
        <v>552960</v>
      </c>
      <c r="I50" s="37">
        <f>H50/1024/9</f>
        <v>60</v>
      </c>
      <c r="J50" s="94" t="s">
        <v>31</v>
      </c>
      <c r="K50" s="33">
        <f>I50/C50</f>
        <v>2.3847376788553261</v>
      </c>
      <c r="L50" s="32">
        <f>I50/(Y50*Y50)</f>
        <v>0.30612244897959184</v>
      </c>
      <c r="M50" s="93">
        <v>1</v>
      </c>
      <c r="N50" s="96"/>
      <c r="O50" s="89"/>
      <c r="P50" s="5">
        <v>2</v>
      </c>
      <c r="Q50" s="96"/>
      <c r="R50" s="94" t="s">
        <v>43</v>
      </c>
      <c r="S50" s="6">
        <v>72</v>
      </c>
      <c r="T50" s="2">
        <f>S50/C50</f>
        <v>2.8616852146263909</v>
      </c>
      <c r="U50" s="2">
        <f>S50/(Y50*Y50)</f>
        <v>0.36734693877551022</v>
      </c>
      <c r="V50" s="6" t="s">
        <v>33</v>
      </c>
      <c r="W50" s="37">
        <v>1</v>
      </c>
      <c r="X50" s="53">
        <v>169</v>
      </c>
      <c r="Y50" s="53">
        <v>14</v>
      </c>
      <c r="Z50" s="77" t="s">
        <v>187</v>
      </c>
    </row>
    <row r="51" spans="1:26" x14ac:dyDescent="0.25">
      <c r="A51" s="9" t="s">
        <v>557</v>
      </c>
      <c r="B51" s="9" t="s">
        <v>57</v>
      </c>
      <c r="C51" s="40">
        <v>334.02</v>
      </c>
      <c r="D51" s="9" t="s">
        <v>225</v>
      </c>
      <c r="E51" s="6">
        <v>301000</v>
      </c>
      <c r="F51" s="4">
        <f>E51/C51</f>
        <v>901.14364409316818</v>
      </c>
      <c r="G51" s="31">
        <f>E51/(Y51*Y51)</f>
        <v>313.21540062434963</v>
      </c>
      <c r="H51" s="93">
        <v>14251008</v>
      </c>
      <c r="I51" s="37">
        <f>H51/1024/8</f>
        <v>1739.625</v>
      </c>
      <c r="J51" s="94" t="s">
        <v>226</v>
      </c>
      <c r="K51" s="33">
        <f>I51/C51</f>
        <v>5.2081462187892944</v>
      </c>
      <c r="L51" s="32">
        <f>I51/(Y51*Y51)</f>
        <v>1.8102237252861602</v>
      </c>
      <c r="M51" s="93">
        <v>8</v>
      </c>
      <c r="N51" s="5">
        <v>684</v>
      </c>
      <c r="O51" s="1" t="s">
        <v>42</v>
      </c>
      <c r="P51" s="89"/>
      <c r="Q51" s="5" t="s">
        <v>323</v>
      </c>
      <c r="R51" s="89" t="s">
        <v>43</v>
      </c>
      <c r="S51" s="6">
        <v>480</v>
      </c>
      <c r="T51" s="2">
        <f>S51/C51</f>
        <v>1.4370396982216636</v>
      </c>
      <c r="U51" s="2">
        <f>S51/(Y51*Y51)</f>
        <v>0.49947970863683661</v>
      </c>
      <c r="V51" s="6" t="s">
        <v>33</v>
      </c>
      <c r="W51" s="37">
        <v>1</v>
      </c>
      <c r="X51" s="53">
        <v>896</v>
      </c>
      <c r="Y51" s="53">
        <v>31</v>
      </c>
      <c r="Z51" s="77" t="s">
        <v>501</v>
      </c>
    </row>
    <row r="52" spans="1:26" x14ac:dyDescent="0.25">
      <c r="A52" s="9" t="s">
        <v>482</v>
      </c>
      <c r="B52" s="9" t="s">
        <v>57</v>
      </c>
      <c r="C52" s="40">
        <v>232.56</v>
      </c>
      <c r="D52" s="9" t="s">
        <v>225</v>
      </c>
      <c r="E52" s="6">
        <v>301000</v>
      </c>
      <c r="F52" s="4">
        <f>E52/C52</f>
        <v>1294.2896456828346</v>
      </c>
      <c r="G52" s="31">
        <f>E52/(Y52*Y52)</f>
        <v>412.89437585733884</v>
      </c>
      <c r="H52" s="93">
        <v>14251008</v>
      </c>
      <c r="I52" s="37">
        <f>H52/1024/8</f>
        <v>1739.625</v>
      </c>
      <c r="J52" s="94" t="s">
        <v>226</v>
      </c>
      <c r="K52" s="33">
        <f>I52/C52</f>
        <v>7.4803276573787407</v>
      </c>
      <c r="L52" s="32">
        <f>I52/(Y52*Y52)</f>
        <v>2.3863168724279835</v>
      </c>
      <c r="M52" s="93">
        <v>8</v>
      </c>
      <c r="N52" s="5">
        <v>684</v>
      </c>
      <c r="O52" s="1" t="s">
        <v>42</v>
      </c>
      <c r="P52" s="89"/>
      <c r="Q52" s="5" t="s">
        <v>323</v>
      </c>
      <c r="R52" s="89" t="s">
        <v>43</v>
      </c>
      <c r="S52" s="6">
        <v>336</v>
      </c>
      <c r="T52" s="2">
        <f>S52/C52</f>
        <v>1.4447884416924663</v>
      </c>
      <c r="U52" s="2">
        <f>S52/(Y52*Y52)</f>
        <v>0.46090534979423869</v>
      </c>
      <c r="V52" s="6" t="s">
        <v>33</v>
      </c>
      <c r="W52" s="37">
        <v>1</v>
      </c>
      <c r="X52" s="53">
        <v>672</v>
      </c>
      <c r="Y52" s="53">
        <v>27</v>
      </c>
      <c r="Z52" s="77" t="s">
        <v>480</v>
      </c>
    </row>
    <row r="53" spans="1:26" x14ac:dyDescent="0.25">
      <c r="A53" s="9" t="s">
        <v>422</v>
      </c>
      <c r="B53" s="9" t="s">
        <v>57</v>
      </c>
      <c r="C53" s="40">
        <v>209.76</v>
      </c>
      <c r="D53" s="9" t="s">
        <v>225</v>
      </c>
      <c r="E53" s="6">
        <v>301000</v>
      </c>
      <c r="F53" s="4">
        <f>E53/C53</f>
        <v>1434.9733028222731</v>
      </c>
      <c r="G53" s="31">
        <f>E53/(Y53*Y53)</f>
        <v>568.99810964083179</v>
      </c>
      <c r="H53" s="93">
        <v>14251008</v>
      </c>
      <c r="I53" s="37">
        <f>H53/1024/8</f>
        <v>1739.625</v>
      </c>
      <c r="J53" s="94" t="s">
        <v>226</v>
      </c>
      <c r="K53" s="33">
        <f>I53/C53</f>
        <v>8.2934067505720819</v>
      </c>
      <c r="L53" s="32">
        <f>I53/(Y53*Y53)</f>
        <v>3.28851606805293</v>
      </c>
      <c r="M53" s="93">
        <v>8</v>
      </c>
      <c r="N53" s="5">
        <v>684</v>
      </c>
      <c r="O53" s="1" t="s">
        <v>42</v>
      </c>
      <c r="P53" s="89"/>
      <c r="Q53" s="5" t="s">
        <v>323</v>
      </c>
      <c r="R53" s="89" t="s">
        <v>43</v>
      </c>
      <c r="S53" s="6">
        <v>224</v>
      </c>
      <c r="T53" s="2">
        <f>S53/C53</f>
        <v>1.0678871090770405</v>
      </c>
      <c r="U53" s="2">
        <f>S53/(Y53*Y53)</f>
        <v>0.42344045368620037</v>
      </c>
      <c r="V53" s="6" t="s">
        <v>33</v>
      </c>
      <c r="W53" s="37">
        <v>1</v>
      </c>
      <c r="X53" s="53">
        <v>484</v>
      </c>
      <c r="Y53" s="53">
        <v>23</v>
      </c>
      <c r="Z53" s="77" t="s">
        <v>399</v>
      </c>
    </row>
    <row r="54" spans="1:26" x14ac:dyDescent="0.25">
      <c r="A54" s="9" t="s">
        <v>500</v>
      </c>
      <c r="B54" s="9" t="s">
        <v>57</v>
      </c>
      <c r="C54" s="40">
        <v>186.91</v>
      </c>
      <c r="D54" s="9" t="s">
        <v>225</v>
      </c>
      <c r="E54" s="6">
        <v>149500</v>
      </c>
      <c r="F54" s="4">
        <f>E54/C54</f>
        <v>799.8501952811514</v>
      </c>
      <c r="G54" s="31">
        <f>E54/(Y54*Y54)</f>
        <v>155.56711758584808</v>
      </c>
      <c r="H54" s="93">
        <v>7880704</v>
      </c>
      <c r="I54" s="37">
        <f>H54/1024/8</f>
        <v>962</v>
      </c>
      <c r="J54" s="94" t="s">
        <v>226</v>
      </c>
      <c r="K54" s="33">
        <f>I54/C54</f>
        <v>5.1468621261569742</v>
      </c>
      <c r="L54" s="32">
        <f>I54/(Y54*Y54)</f>
        <v>1.0010405827263267</v>
      </c>
      <c r="M54" s="93">
        <v>7</v>
      </c>
      <c r="N54" s="5">
        <v>312</v>
      </c>
      <c r="O54" s="1" t="s">
        <v>42</v>
      </c>
      <c r="P54" s="89"/>
      <c r="Q54" s="5" t="s">
        <v>323</v>
      </c>
      <c r="R54" s="89" t="s">
        <v>43</v>
      </c>
      <c r="S54" s="6">
        <v>480</v>
      </c>
      <c r="T54" s="2">
        <f>S54/C54</f>
        <v>2.5680808945481783</v>
      </c>
      <c r="U54" s="2">
        <f>S54/(Y54*Y54)</f>
        <v>0.49947970863683661</v>
      </c>
      <c r="V54" s="6" t="s">
        <v>33</v>
      </c>
      <c r="W54" s="37">
        <v>1</v>
      </c>
      <c r="X54" s="53">
        <v>896</v>
      </c>
      <c r="Y54" s="53">
        <v>31</v>
      </c>
      <c r="Z54" s="77" t="s">
        <v>501</v>
      </c>
    </row>
    <row r="55" spans="1:26" x14ac:dyDescent="0.25">
      <c r="A55" s="9" t="s">
        <v>481</v>
      </c>
      <c r="B55" s="9" t="s">
        <v>57</v>
      </c>
      <c r="C55" s="40">
        <v>194.51</v>
      </c>
      <c r="D55" s="9" t="s">
        <v>225</v>
      </c>
      <c r="E55" s="6">
        <v>149500</v>
      </c>
      <c r="F55" s="4">
        <f>E55/C55</f>
        <v>768.5980155261941</v>
      </c>
      <c r="G55" s="31">
        <f>E55/(Y55*Y55)</f>
        <v>205.07544581618654</v>
      </c>
      <c r="H55" s="93">
        <v>7880704</v>
      </c>
      <c r="I55" s="37">
        <f>H55/1024/8</f>
        <v>962</v>
      </c>
      <c r="J55" s="94" t="s">
        <v>226</v>
      </c>
      <c r="K55" s="33">
        <f>I55/C55</f>
        <v>4.9457611433859441</v>
      </c>
      <c r="L55" s="32">
        <f>I55/(Y55*Y55)</f>
        <v>1.3196159122085047</v>
      </c>
      <c r="M55" s="93">
        <v>7</v>
      </c>
      <c r="N55" s="5">
        <v>312</v>
      </c>
      <c r="O55" s="1" t="s">
        <v>42</v>
      </c>
      <c r="P55" s="96"/>
      <c r="Q55" s="5" t="s">
        <v>323</v>
      </c>
      <c r="R55" s="89" t="s">
        <v>43</v>
      </c>
      <c r="S55" s="6">
        <v>336</v>
      </c>
      <c r="T55" s="2">
        <f>S55/C55</f>
        <v>1.727417613490309</v>
      </c>
      <c r="U55" s="2">
        <f>S55/(Y55*Y55)</f>
        <v>0.46090534979423869</v>
      </c>
      <c r="V55" s="6" t="s">
        <v>33</v>
      </c>
      <c r="W55" s="37">
        <v>1</v>
      </c>
      <c r="X55" s="53">
        <v>672</v>
      </c>
      <c r="Y55" s="53">
        <v>27</v>
      </c>
      <c r="Z55" s="77" t="s">
        <v>480</v>
      </c>
    </row>
    <row r="56" spans="1:26" x14ac:dyDescent="0.25">
      <c r="A56" s="9" t="s">
        <v>324</v>
      </c>
      <c r="B56" s="9" t="s">
        <v>57</v>
      </c>
      <c r="C56" s="40">
        <v>195.45</v>
      </c>
      <c r="D56" s="9" t="s">
        <v>225</v>
      </c>
      <c r="E56" s="6">
        <v>149500</v>
      </c>
      <c r="F56" s="4">
        <f>E56/C56</f>
        <v>764.90150933742655</v>
      </c>
      <c r="G56" s="31">
        <f>E56/(Y56*Y56)</f>
        <v>414.12742382271466</v>
      </c>
      <c r="H56" s="93">
        <v>7880704</v>
      </c>
      <c r="I56" s="37">
        <f>H56/1024/8</f>
        <v>962</v>
      </c>
      <c r="J56" s="94" t="s">
        <v>226</v>
      </c>
      <c r="K56" s="33">
        <f>I56/C56</f>
        <v>4.9219749296495268</v>
      </c>
      <c r="L56" s="32">
        <f>I56/(Y56*Y56)</f>
        <v>2.6648199445983378</v>
      </c>
      <c r="M56" s="93">
        <v>7</v>
      </c>
      <c r="N56" s="5">
        <v>312</v>
      </c>
      <c r="O56" s="1" t="s">
        <v>42</v>
      </c>
      <c r="P56" s="96"/>
      <c r="Q56" s="5" t="s">
        <v>323</v>
      </c>
      <c r="R56" s="94" t="s">
        <v>43</v>
      </c>
      <c r="S56" s="6">
        <v>240</v>
      </c>
      <c r="T56" s="2">
        <f>S56/C56</f>
        <v>1.2279355333844975</v>
      </c>
      <c r="U56" s="2">
        <f>S56/(Y56*Y56)</f>
        <v>0.66481994459833793</v>
      </c>
      <c r="V56" s="60" t="s">
        <v>33</v>
      </c>
      <c r="W56" s="64">
        <v>0.8</v>
      </c>
      <c r="X56" s="65">
        <v>484</v>
      </c>
      <c r="Y56" s="65">
        <v>19</v>
      </c>
      <c r="Z56" s="66" t="s">
        <v>314</v>
      </c>
    </row>
    <row r="57" spans="1:26" x14ac:dyDescent="0.25">
      <c r="A57" s="9" t="s">
        <v>421</v>
      </c>
      <c r="B57" s="9" t="s">
        <v>57</v>
      </c>
      <c r="C57" s="40">
        <v>159.36000000000001</v>
      </c>
      <c r="D57" s="9" t="s">
        <v>225</v>
      </c>
      <c r="E57" s="6">
        <v>149500</v>
      </c>
      <c r="F57" s="4">
        <f>E57/C57</f>
        <v>938.12751004016059</v>
      </c>
      <c r="G57" s="31">
        <f>E57/(Y57*Y57)</f>
        <v>282.60869565217394</v>
      </c>
      <c r="H57" s="93">
        <v>7880704</v>
      </c>
      <c r="I57" s="37">
        <f>H57/1024/8</f>
        <v>962</v>
      </c>
      <c r="J57" s="94" t="s">
        <v>226</v>
      </c>
      <c r="K57" s="33">
        <f>I57/C57</f>
        <v>6.0366465863453813</v>
      </c>
      <c r="L57" s="32">
        <f>I57/(Y57*Y57)</f>
        <v>1.8185255198487713</v>
      </c>
      <c r="M57" s="93">
        <v>7</v>
      </c>
      <c r="N57" s="5">
        <v>312</v>
      </c>
      <c r="O57" s="1" t="s">
        <v>42</v>
      </c>
      <c r="P57" s="96"/>
      <c r="Q57" s="5" t="s">
        <v>323</v>
      </c>
      <c r="R57" s="96" t="s">
        <v>43</v>
      </c>
      <c r="S57" s="6">
        <v>240</v>
      </c>
      <c r="T57" s="2">
        <f>S57/C57</f>
        <v>1.506024096385542</v>
      </c>
      <c r="U57" s="2">
        <f>S57/(Y57*Y57)</f>
        <v>0.45368620037807184</v>
      </c>
      <c r="V57" s="6" t="s">
        <v>33</v>
      </c>
      <c r="W57" s="37">
        <v>1</v>
      </c>
      <c r="X57" s="53">
        <v>484</v>
      </c>
      <c r="Y57" s="53">
        <v>23</v>
      </c>
      <c r="Z57" s="77" t="s">
        <v>399</v>
      </c>
    </row>
    <row r="58" spans="1:26" x14ac:dyDescent="0.25">
      <c r="A58" s="9" t="s">
        <v>420</v>
      </c>
      <c r="B58" s="9" t="s">
        <v>57</v>
      </c>
      <c r="C58" s="40">
        <v>88.04</v>
      </c>
      <c r="D58" s="9" t="s">
        <v>225</v>
      </c>
      <c r="E58" s="6">
        <v>77000</v>
      </c>
      <c r="F58" s="4">
        <f>E58/C58</f>
        <v>874.60245343025895</v>
      </c>
      <c r="G58" s="31">
        <f>E58/(Y58*Y58)</f>
        <v>145.55765595463137</v>
      </c>
      <c r="H58" s="93">
        <v>5001216</v>
      </c>
      <c r="I58" s="37">
        <f>H58/1024/8</f>
        <v>610.5</v>
      </c>
      <c r="J58" s="94" t="s">
        <v>226</v>
      </c>
      <c r="K58" s="33">
        <f>I58/C58</f>
        <v>6.9343480236256241</v>
      </c>
      <c r="L58" s="32">
        <f>I58/(Y58*Y58)</f>
        <v>1.1540642722117203</v>
      </c>
      <c r="M58" s="93">
        <v>6</v>
      </c>
      <c r="N58" s="5">
        <v>300</v>
      </c>
      <c r="O58" s="1" t="s">
        <v>42</v>
      </c>
      <c r="P58" s="96"/>
      <c r="Q58" s="5" t="s">
        <v>323</v>
      </c>
      <c r="R58" s="50" t="s">
        <v>43</v>
      </c>
      <c r="S58" s="6">
        <v>240</v>
      </c>
      <c r="T58" s="2">
        <f>S58/C58</f>
        <v>2.7260336210813265</v>
      </c>
      <c r="U58" s="2">
        <f>S58/(Y58*Y58)</f>
        <v>0.45368620037807184</v>
      </c>
      <c r="V58" s="6" t="s">
        <v>33</v>
      </c>
      <c r="W58" s="37">
        <v>1</v>
      </c>
      <c r="X58" s="53">
        <v>484</v>
      </c>
      <c r="Y58" s="53">
        <v>23</v>
      </c>
      <c r="Z58" s="77" t="s">
        <v>399</v>
      </c>
    </row>
    <row r="59" spans="1:26" x14ac:dyDescent="0.25">
      <c r="A59" s="9" t="s">
        <v>322</v>
      </c>
      <c r="B59" s="9" t="s">
        <v>57</v>
      </c>
      <c r="C59" s="40">
        <v>110.66</v>
      </c>
      <c r="D59" s="9" t="s">
        <v>225</v>
      </c>
      <c r="E59" s="6">
        <v>77000</v>
      </c>
      <c r="F59" s="4">
        <f>E59/C59</f>
        <v>695.82504970178934</v>
      </c>
      <c r="G59" s="31">
        <f>E59/(Y59*Y59)</f>
        <v>213.29639889196676</v>
      </c>
      <c r="H59" s="93">
        <v>5001216</v>
      </c>
      <c r="I59" s="37">
        <f>H59/1024/8</f>
        <v>610.5</v>
      </c>
      <c r="J59" s="88" t="s">
        <v>226</v>
      </c>
      <c r="K59" s="33">
        <f>I59/C59</f>
        <v>5.5168986083499005</v>
      </c>
      <c r="L59" s="32">
        <f>I59/(Y59*Y59)</f>
        <v>1.6911357340720221</v>
      </c>
      <c r="M59" s="93">
        <v>6</v>
      </c>
      <c r="N59" s="5">
        <v>300</v>
      </c>
      <c r="O59" s="1" t="s">
        <v>42</v>
      </c>
      <c r="P59" s="96"/>
      <c r="Q59" s="5" t="s">
        <v>323</v>
      </c>
      <c r="R59" s="89" t="s">
        <v>43</v>
      </c>
      <c r="S59" s="6">
        <v>224</v>
      </c>
      <c r="T59" s="2">
        <f>S59/C59</f>
        <v>2.0242183264052054</v>
      </c>
      <c r="U59" s="2">
        <f>S59/(Y59*Y59)</f>
        <v>0.62049861495844871</v>
      </c>
      <c r="V59" s="60" t="s">
        <v>33</v>
      </c>
      <c r="W59" s="64">
        <v>0.8</v>
      </c>
      <c r="X59" s="65">
        <v>484</v>
      </c>
      <c r="Y59" s="65">
        <v>19</v>
      </c>
      <c r="Z59" s="66" t="s">
        <v>314</v>
      </c>
    </row>
    <row r="60" spans="1:26" x14ac:dyDescent="0.25">
      <c r="A60" s="9" t="s">
        <v>321</v>
      </c>
      <c r="B60" s="9" t="s">
        <v>57</v>
      </c>
      <c r="C60" s="40">
        <v>67.599999999999994</v>
      </c>
      <c r="D60" s="9" t="s">
        <v>225</v>
      </c>
      <c r="E60" s="6">
        <v>49000</v>
      </c>
      <c r="F60" s="4">
        <f>E60/C60</f>
        <v>724.8520710059172</v>
      </c>
      <c r="G60" s="31">
        <f>E60/(Y60*Y60)</f>
        <v>135.73407202216066</v>
      </c>
      <c r="H60" s="93">
        <v>3464192</v>
      </c>
      <c r="I60" s="37">
        <f>H60/1024/8</f>
        <v>422.875</v>
      </c>
      <c r="J60" s="94" t="s">
        <v>226</v>
      </c>
      <c r="K60" s="33">
        <f>I60/C60</f>
        <v>6.2555473372781067</v>
      </c>
      <c r="L60" s="32">
        <f>I60/(Y60*Y60)</f>
        <v>1.1713988919667591</v>
      </c>
      <c r="M60" s="93">
        <v>4</v>
      </c>
      <c r="N60" s="5">
        <v>132</v>
      </c>
      <c r="O60" s="1" t="s">
        <v>42</v>
      </c>
      <c r="P60" s="89"/>
      <c r="Q60" s="5" t="s">
        <v>227</v>
      </c>
      <c r="R60" s="89" t="s">
        <v>43</v>
      </c>
      <c r="S60" s="6">
        <v>224</v>
      </c>
      <c r="T60" s="2">
        <f>S60/C60</f>
        <v>3.3136094674556218</v>
      </c>
      <c r="U60" s="2">
        <f>S60/(Y60*Y60)</f>
        <v>0.62049861495844871</v>
      </c>
      <c r="V60" s="60" t="s">
        <v>33</v>
      </c>
      <c r="W60" s="64">
        <v>0.8</v>
      </c>
      <c r="X60" s="65">
        <v>484</v>
      </c>
      <c r="Y60" s="65">
        <v>19</v>
      </c>
      <c r="Z60" s="66" t="s">
        <v>314</v>
      </c>
    </row>
    <row r="61" spans="1:26" x14ac:dyDescent="0.25">
      <c r="A61" s="9" t="s">
        <v>419</v>
      </c>
      <c r="B61" s="9" t="s">
        <v>57</v>
      </c>
      <c r="C61" s="40">
        <v>53.3</v>
      </c>
      <c r="D61" s="9" t="s">
        <v>225</v>
      </c>
      <c r="E61" s="6">
        <v>49000</v>
      </c>
      <c r="F61" s="4">
        <f>E61/C61</f>
        <v>919.32457786116322</v>
      </c>
      <c r="G61" s="31">
        <f>E61/(Y61*Y61)</f>
        <v>92.627599243856338</v>
      </c>
      <c r="H61" s="93">
        <v>3464192</v>
      </c>
      <c r="I61" s="37">
        <f>H61/1024/8</f>
        <v>422.875</v>
      </c>
      <c r="J61" s="94" t="s">
        <v>226</v>
      </c>
      <c r="K61" s="33">
        <f>I61/C61</f>
        <v>7.9338649155722329</v>
      </c>
      <c r="L61" s="32">
        <f>I61/(Y61*Y61)</f>
        <v>0.79938563327032142</v>
      </c>
      <c r="M61" s="93">
        <v>4</v>
      </c>
      <c r="N61" s="5">
        <v>132</v>
      </c>
      <c r="O61" s="1" t="s">
        <v>42</v>
      </c>
      <c r="P61" s="96"/>
      <c r="Q61" s="5" t="s">
        <v>227</v>
      </c>
      <c r="R61" s="89" t="s">
        <v>43</v>
      </c>
      <c r="S61" s="6">
        <v>224</v>
      </c>
      <c r="T61" s="2">
        <f>S61/C61</f>
        <v>4.2026266416510323</v>
      </c>
      <c r="U61" s="2">
        <f>S61/(Y61*Y61)</f>
        <v>0.42344045368620037</v>
      </c>
      <c r="V61" s="6" t="s">
        <v>33</v>
      </c>
      <c r="W61" s="37">
        <v>1</v>
      </c>
      <c r="X61" s="53">
        <v>484</v>
      </c>
      <c r="Y61" s="53">
        <v>23</v>
      </c>
      <c r="Z61" s="77" t="s">
        <v>399</v>
      </c>
    </row>
    <row r="62" spans="1:26" x14ac:dyDescent="0.25">
      <c r="A62" s="9" t="s">
        <v>229</v>
      </c>
      <c r="B62" s="9" t="s">
        <v>57</v>
      </c>
      <c r="C62" s="40">
        <v>70.849999999999994</v>
      </c>
      <c r="D62" s="9" t="s">
        <v>225</v>
      </c>
      <c r="E62" s="6">
        <v>49000</v>
      </c>
      <c r="F62" s="96">
        <v>692</v>
      </c>
      <c r="G62" s="95">
        <v>218</v>
      </c>
      <c r="H62" s="93">
        <v>3464192</v>
      </c>
      <c r="I62" s="37">
        <f>H62/1024/8</f>
        <v>422.875</v>
      </c>
      <c r="J62" s="94" t="s">
        <v>226</v>
      </c>
      <c r="K62" s="33">
        <f>I62/C62</f>
        <v>5.9685956245589278</v>
      </c>
      <c r="L62" s="32">
        <f>I62/(Y62*Y62)</f>
        <v>1.8794444444444445</v>
      </c>
      <c r="M62" s="93">
        <v>4</v>
      </c>
      <c r="N62" s="5">
        <v>132</v>
      </c>
      <c r="O62" s="1" t="s">
        <v>42</v>
      </c>
      <c r="P62" s="96"/>
      <c r="Q62" s="5" t="s">
        <v>227</v>
      </c>
      <c r="R62" s="89" t="s">
        <v>43</v>
      </c>
      <c r="S62" s="6">
        <v>176</v>
      </c>
      <c r="T62" s="2">
        <f>S62/C62</f>
        <v>2.4841213832039521</v>
      </c>
      <c r="U62" s="2">
        <f>S62/(Y62*Y62)</f>
        <v>0.78222222222222226</v>
      </c>
      <c r="V62" s="60" t="s">
        <v>33</v>
      </c>
      <c r="W62" s="64">
        <v>0.8</v>
      </c>
      <c r="X62" s="65">
        <v>324</v>
      </c>
      <c r="Y62" s="65">
        <v>15</v>
      </c>
      <c r="Z62" s="66" t="s">
        <v>228</v>
      </c>
    </row>
    <row r="63" spans="1:26" x14ac:dyDescent="0.25">
      <c r="A63" s="9" t="s">
        <v>268</v>
      </c>
      <c r="B63" s="9" t="s">
        <v>57</v>
      </c>
      <c r="C63" s="40">
        <v>49.4</v>
      </c>
      <c r="D63" s="9" t="s">
        <v>225</v>
      </c>
      <c r="E63" s="6">
        <v>49000</v>
      </c>
      <c r="F63" s="96">
        <v>992</v>
      </c>
      <c r="G63" s="95">
        <v>170</v>
      </c>
      <c r="H63" s="93">
        <v>3464192</v>
      </c>
      <c r="I63" s="37">
        <f>H63/1024/8</f>
        <v>422.875</v>
      </c>
      <c r="J63" s="94" t="s">
        <v>226</v>
      </c>
      <c r="K63" s="33">
        <f>I63/C63</f>
        <v>8.5602226720647767</v>
      </c>
      <c r="L63" s="32">
        <f>I63/(Y63*Y63)</f>
        <v>1.463235294117647</v>
      </c>
      <c r="M63" s="93">
        <v>4</v>
      </c>
      <c r="N63" s="5">
        <v>132</v>
      </c>
      <c r="O63" s="1" t="s">
        <v>42</v>
      </c>
      <c r="P63" s="96"/>
      <c r="Q63" s="5" t="s">
        <v>227</v>
      </c>
      <c r="R63" s="89" t="s">
        <v>43</v>
      </c>
      <c r="S63" s="6">
        <v>128</v>
      </c>
      <c r="T63" s="2">
        <f>S63/C63</f>
        <v>2.5910931174089069</v>
      </c>
      <c r="U63" s="2">
        <f>S63/(Y63*Y63)</f>
        <v>0.44290657439446368</v>
      </c>
      <c r="V63" s="6" t="s">
        <v>33</v>
      </c>
      <c r="W63" s="37">
        <v>1</v>
      </c>
      <c r="X63" s="53">
        <v>256</v>
      </c>
      <c r="Y63" s="53">
        <v>17</v>
      </c>
      <c r="Z63" s="77" t="s">
        <v>263</v>
      </c>
    </row>
    <row r="64" spans="1:26" x14ac:dyDescent="0.25">
      <c r="A64" s="9" t="s">
        <v>320</v>
      </c>
      <c r="B64" s="9" t="s">
        <v>57</v>
      </c>
      <c r="C64" s="40">
        <v>42.48</v>
      </c>
      <c r="D64" s="9" t="s">
        <v>225</v>
      </c>
      <c r="E64" s="6">
        <v>25000</v>
      </c>
      <c r="F64" s="4">
        <f>E64/C64</f>
        <v>588.51224105461392</v>
      </c>
      <c r="G64" s="31">
        <f>E64/(Y64*Y64)</f>
        <v>69.252077562326875</v>
      </c>
      <c r="H64" s="93">
        <v>2002944</v>
      </c>
      <c r="I64" s="37">
        <f>H64/1024/8</f>
        <v>244.5</v>
      </c>
      <c r="J64" s="94" t="s">
        <v>226</v>
      </c>
      <c r="K64" s="33">
        <f>I64/C64</f>
        <v>5.7556497175141246</v>
      </c>
      <c r="L64" s="32">
        <f>I64/(Y64*Y64)</f>
        <v>0.67728531855955676</v>
      </c>
      <c r="M64" s="93">
        <v>4</v>
      </c>
      <c r="N64" s="5">
        <v>50</v>
      </c>
      <c r="O64" s="1" t="s">
        <v>42</v>
      </c>
      <c r="P64" s="96"/>
      <c r="Q64" s="5" t="s">
        <v>227</v>
      </c>
      <c r="R64" s="96" t="s">
        <v>43</v>
      </c>
      <c r="S64" s="6">
        <v>224</v>
      </c>
      <c r="T64" s="2">
        <f>S64/C64</f>
        <v>5.2730696798493408</v>
      </c>
      <c r="U64" s="2">
        <f>S64/(Y64*Y64)</f>
        <v>0.62049861495844871</v>
      </c>
      <c r="V64" s="60" t="s">
        <v>33</v>
      </c>
      <c r="W64" s="64">
        <v>0.8</v>
      </c>
      <c r="X64" s="65">
        <v>484</v>
      </c>
      <c r="Y64" s="65">
        <v>19</v>
      </c>
      <c r="Z64" s="66" t="s">
        <v>314</v>
      </c>
    </row>
    <row r="65" spans="1:26" x14ac:dyDescent="0.25">
      <c r="A65" s="9" t="s">
        <v>418</v>
      </c>
      <c r="B65" s="9" t="s">
        <v>57</v>
      </c>
      <c r="C65" s="40">
        <v>37.76</v>
      </c>
      <c r="D65" s="9" t="s">
        <v>225</v>
      </c>
      <c r="E65" s="6">
        <v>25000</v>
      </c>
      <c r="F65" s="4">
        <f>E65/C65</f>
        <v>662.07627118644075</v>
      </c>
      <c r="G65" s="31">
        <f>E65/(Y65*Y65)</f>
        <v>47.258979206049148</v>
      </c>
      <c r="H65" s="93">
        <v>2002944</v>
      </c>
      <c r="I65" s="37">
        <f>H65/1024/8</f>
        <v>244.5</v>
      </c>
      <c r="J65" s="94" t="s">
        <v>226</v>
      </c>
      <c r="K65" s="33">
        <f>I65/C65</f>
        <v>6.4751059322033901</v>
      </c>
      <c r="L65" s="32">
        <f>I65/(Y65*Y65)</f>
        <v>0.46219281663516071</v>
      </c>
      <c r="M65" s="93">
        <v>4</v>
      </c>
      <c r="N65" s="5">
        <v>50</v>
      </c>
      <c r="O65" s="1" t="s">
        <v>42</v>
      </c>
      <c r="P65" s="96"/>
      <c r="Q65" s="5" t="s">
        <v>227</v>
      </c>
      <c r="R65" s="89" t="s">
        <v>43</v>
      </c>
      <c r="S65" s="6">
        <v>224</v>
      </c>
      <c r="T65" s="2">
        <f>S65/C65</f>
        <v>5.9322033898305087</v>
      </c>
      <c r="U65" s="2">
        <f>S65/(Y65*Y65)</f>
        <v>0.42344045368620037</v>
      </c>
      <c r="V65" s="6" t="s">
        <v>33</v>
      </c>
      <c r="W65" s="37">
        <v>1</v>
      </c>
      <c r="X65" s="53">
        <v>484</v>
      </c>
      <c r="Y65" s="53">
        <v>23</v>
      </c>
      <c r="Z65" s="77" t="s">
        <v>399</v>
      </c>
    </row>
    <row r="66" spans="1:26" x14ac:dyDescent="0.25">
      <c r="A66" s="9" t="s">
        <v>224</v>
      </c>
      <c r="B66" s="9" t="s">
        <v>57</v>
      </c>
      <c r="C66" s="40">
        <v>39.53</v>
      </c>
      <c r="D66" s="9" t="s">
        <v>225</v>
      </c>
      <c r="E66" s="6">
        <v>25000</v>
      </c>
      <c r="F66" s="96">
        <v>632</v>
      </c>
      <c r="G66" s="95">
        <v>111</v>
      </c>
      <c r="H66" s="93">
        <v>2002944</v>
      </c>
      <c r="I66" s="37">
        <f>H66/1024/8</f>
        <v>244.5</v>
      </c>
      <c r="J66" s="94" t="s">
        <v>226</v>
      </c>
      <c r="K66" s="33">
        <f>I66/C66</f>
        <v>6.1851758158360735</v>
      </c>
      <c r="L66" s="32">
        <f>I66/(Y66*Y66)</f>
        <v>1.0866666666666667</v>
      </c>
      <c r="M66" s="93">
        <v>4</v>
      </c>
      <c r="N66" s="5">
        <v>50</v>
      </c>
      <c r="O66" s="1" t="s">
        <v>42</v>
      </c>
      <c r="P66" s="96"/>
      <c r="Q66" s="5" t="s">
        <v>227</v>
      </c>
      <c r="R66" s="1" t="s">
        <v>43</v>
      </c>
      <c r="S66" s="6">
        <v>176</v>
      </c>
      <c r="T66" s="2">
        <f>S66/C66</f>
        <v>4.4523146976979504</v>
      </c>
      <c r="U66" s="2">
        <f>S66/(Y66*Y66)</f>
        <v>0.78222222222222226</v>
      </c>
      <c r="V66" s="60" t="s">
        <v>33</v>
      </c>
      <c r="W66" s="64">
        <v>0.8</v>
      </c>
      <c r="X66" s="65">
        <v>324</v>
      </c>
      <c r="Y66" s="65">
        <v>15</v>
      </c>
      <c r="Z66" s="66" t="s">
        <v>228</v>
      </c>
    </row>
    <row r="67" spans="1:26" x14ac:dyDescent="0.25">
      <c r="A67" s="9" t="s">
        <v>267</v>
      </c>
      <c r="B67" s="9" t="s">
        <v>57</v>
      </c>
      <c r="C67" s="40">
        <v>34.81</v>
      </c>
      <c r="D67" s="9" t="s">
        <v>225</v>
      </c>
      <c r="E67" s="6">
        <v>25000</v>
      </c>
      <c r="F67" s="96">
        <v>718</v>
      </c>
      <c r="G67" s="95">
        <v>87</v>
      </c>
      <c r="H67" s="93">
        <v>2002944</v>
      </c>
      <c r="I67" s="37">
        <f>H67/1024/8</f>
        <v>244.5</v>
      </c>
      <c r="J67" s="94" t="s">
        <v>226</v>
      </c>
      <c r="K67" s="33">
        <f>I67/C67</f>
        <v>7.023843723068083</v>
      </c>
      <c r="L67" s="32">
        <f>I67/(Y67*Y67)</f>
        <v>0.84602076124567471</v>
      </c>
      <c r="M67" s="93">
        <v>4</v>
      </c>
      <c r="N67" s="5">
        <v>50</v>
      </c>
      <c r="O67" s="89" t="s">
        <v>42</v>
      </c>
      <c r="P67" s="96"/>
      <c r="Q67" s="5" t="s">
        <v>227</v>
      </c>
      <c r="R67" s="89" t="s">
        <v>43</v>
      </c>
      <c r="S67" s="6">
        <v>128</v>
      </c>
      <c r="T67" s="2">
        <f>S67/C67</f>
        <v>3.6771042803792011</v>
      </c>
      <c r="U67" s="2">
        <f>S67/(Y67*Y67)</f>
        <v>0.44290657439446368</v>
      </c>
      <c r="V67" s="6" t="s">
        <v>33</v>
      </c>
      <c r="W67" s="37">
        <v>1</v>
      </c>
      <c r="X67" s="53">
        <v>256</v>
      </c>
      <c r="Y67" s="53">
        <v>17</v>
      </c>
      <c r="Z67" s="77" t="s">
        <v>263</v>
      </c>
    </row>
    <row r="68" spans="1:26" x14ac:dyDescent="0.25">
      <c r="A68" s="9" t="s">
        <v>553</v>
      </c>
      <c r="B68" s="9" t="s">
        <v>57</v>
      </c>
      <c r="C68" s="40">
        <v>313.58999999999997</v>
      </c>
      <c r="D68" s="9" t="s">
        <v>424</v>
      </c>
      <c r="E68" s="6">
        <v>149500</v>
      </c>
      <c r="F68" s="4">
        <f>E68/C68</f>
        <v>476.73714085270581</v>
      </c>
      <c r="G68" s="31">
        <f>E68/(Y68*Y68)</f>
        <v>205.07544581618654</v>
      </c>
      <c r="H68" s="93">
        <v>7880704</v>
      </c>
      <c r="I68" s="37">
        <f>H68/1024/8</f>
        <v>962</v>
      </c>
      <c r="J68" s="94" t="s">
        <v>226</v>
      </c>
      <c r="K68" s="33">
        <f>I68/C68</f>
        <v>3.067699862878281</v>
      </c>
      <c r="L68" s="32">
        <f>I68/(Y68*Y68)</f>
        <v>1.3196159122085047</v>
      </c>
      <c r="M68" s="93">
        <v>7</v>
      </c>
      <c r="N68" s="5">
        <v>312</v>
      </c>
      <c r="O68" s="1" t="s">
        <v>42</v>
      </c>
      <c r="P68" s="5">
        <v>9</v>
      </c>
      <c r="Q68" s="5" t="s">
        <v>323</v>
      </c>
      <c r="R68" s="96" t="s">
        <v>43</v>
      </c>
      <c r="S68" s="6">
        <v>336</v>
      </c>
      <c r="T68" s="2">
        <f>S68/C68</f>
        <v>1.0714627379699608</v>
      </c>
      <c r="U68" s="2">
        <f>S68/(Y68*Y68)</f>
        <v>0.46090534979423869</v>
      </c>
      <c r="V68" s="6" t="s">
        <v>33</v>
      </c>
      <c r="W68" s="37">
        <v>1</v>
      </c>
      <c r="X68" s="53">
        <v>672</v>
      </c>
      <c r="Y68" s="53">
        <v>27</v>
      </c>
      <c r="Z68" s="77" t="s">
        <v>480</v>
      </c>
    </row>
    <row r="69" spans="1:26" x14ac:dyDescent="0.25">
      <c r="A69" s="9" t="s">
        <v>423</v>
      </c>
      <c r="B69" s="9" t="s">
        <v>57</v>
      </c>
      <c r="C69" s="40">
        <v>165.14</v>
      </c>
      <c r="D69" s="9" t="s">
        <v>424</v>
      </c>
      <c r="E69" s="6">
        <v>77000</v>
      </c>
      <c r="F69" s="4">
        <f>E69/C69</f>
        <v>466.27104275160474</v>
      </c>
      <c r="G69" s="31">
        <f>E69/(Y69*Y69)</f>
        <v>145.55765595463137</v>
      </c>
      <c r="H69" s="93">
        <v>5001216</v>
      </c>
      <c r="I69" s="37">
        <f>H69/1024/8</f>
        <v>610.5</v>
      </c>
      <c r="J69" s="94" t="s">
        <v>226</v>
      </c>
      <c r="K69" s="33">
        <f>I69/C69</f>
        <v>3.6968632675305804</v>
      </c>
      <c r="L69" s="32">
        <f>I69/(Y69*Y69)</f>
        <v>1.1540642722117203</v>
      </c>
      <c r="M69" s="93">
        <v>6</v>
      </c>
      <c r="N69" s="5">
        <v>300</v>
      </c>
      <c r="O69" s="89" t="s">
        <v>42</v>
      </c>
      <c r="P69" s="5">
        <v>6</v>
      </c>
      <c r="Q69" s="5" t="s">
        <v>323</v>
      </c>
      <c r="R69" s="96" t="s">
        <v>43</v>
      </c>
      <c r="S69" s="6">
        <v>240</v>
      </c>
      <c r="T69" s="2">
        <f>S69/C69</f>
        <v>1.4533123410439628</v>
      </c>
      <c r="U69" s="2">
        <f>S69/(Y69*Y69)</f>
        <v>0.45368620037807184</v>
      </c>
      <c r="V69" s="6" t="s">
        <v>33</v>
      </c>
      <c r="W69" s="37">
        <v>1</v>
      </c>
      <c r="X69" s="53">
        <v>484</v>
      </c>
      <c r="Y69" s="53">
        <v>23</v>
      </c>
      <c r="Z69" s="77" t="s">
        <v>399</v>
      </c>
    </row>
    <row r="70" spans="1:26" x14ac:dyDescent="0.25">
      <c r="A70" s="9" t="s">
        <v>502</v>
      </c>
      <c r="B70" s="9" t="s">
        <v>57</v>
      </c>
      <c r="C70" s="40">
        <v>249.95</v>
      </c>
      <c r="D70" s="9" t="s">
        <v>231</v>
      </c>
      <c r="E70" s="6">
        <v>149500</v>
      </c>
      <c r="F70" s="4">
        <f>E70/C70</f>
        <v>598.11962392478495</v>
      </c>
      <c r="G70" s="31">
        <f>E70/(Y70*Y70)</f>
        <v>155.56711758584808</v>
      </c>
      <c r="H70" s="93">
        <v>7880704</v>
      </c>
      <c r="I70" s="37">
        <f>H70/1024/8</f>
        <v>962</v>
      </c>
      <c r="J70" s="88" t="s">
        <v>226</v>
      </c>
      <c r="K70" s="33">
        <f>I70/C70</f>
        <v>3.8487697539507901</v>
      </c>
      <c r="L70" s="32">
        <f>I70/(Y70*Y70)</f>
        <v>1.0010405827263267</v>
      </c>
      <c r="M70" s="93">
        <v>7</v>
      </c>
      <c r="N70" s="5">
        <v>312</v>
      </c>
      <c r="O70" s="1" t="s">
        <v>42</v>
      </c>
      <c r="P70" s="5">
        <v>9</v>
      </c>
      <c r="Q70" s="5" t="s">
        <v>323</v>
      </c>
      <c r="R70" s="89" t="s">
        <v>43</v>
      </c>
      <c r="S70" s="6">
        <v>480</v>
      </c>
      <c r="T70" s="2">
        <f>S70/C70</f>
        <v>1.9203840768153631</v>
      </c>
      <c r="U70" s="2">
        <f>S70/(Y70*Y70)</f>
        <v>0.49947970863683661</v>
      </c>
      <c r="V70" s="6" t="s">
        <v>33</v>
      </c>
      <c r="W70" s="37">
        <v>1</v>
      </c>
      <c r="X70" s="53">
        <v>896</v>
      </c>
      <c r="Y70" s="53">
        <v>31</v>
      </c>
      <c r="Z70" s="77" t="s">
        <v>501</v>
      </c>
    </row>
    <row r="71" spans="1:26" x14ac:dyDescent="0.25">
      <c r="A71" s="9" t="s">
        <v>484</v>
      </c>
      <c r="B71" s="9" t="s">
        <v>57</v>
      </c>
      <c r="C71" s="40">
        <v>223.43</v>
      </c>
      <c r="D71" s="9" t="s">
        <v>231</v>
      </c>
      <c r="E71" s="6">
        <v>149500</v>
      </c>
      <c r="F71" s="4">
        <f>E71/C71</f>
        <v>669.11336884035268</v>
      </c>
      <c r="G71" s="31">
        <f>E71/(Y71*Y71)</f>
        <v>205.07544581618654</v>
      </c>
      <c r="H71" s="93">
        <v>7880704</v>
      </c>
      <c r="I71" s="37">
        <f>H71/1024/8</f>
        <v>962</v>
      </c>
      <c r="J71" s="88" t="s">
        <v>226</v>
      </c>
      <c r="K71" s="33">
        <f>I71/C71</f>
        <v>4.3055990690596611</v>
      </c>
      <c r="L71" s="32">
        <f>I71/(Y71*Y71)</f>
        <v>1.3196159122085047</v>
      </c>
      <c r="M71" s="93">
        <v>7</v>
      </c>
      <c r="N71" s="5">
        <v>312</v>
      </c>
      <c r="O71" s="89" t="s">
        <v>42</v>
      </c>
      <c r="P71" s="5">
        <v>9</v>
      </c>
      <c r="Q71" s="5" t="s">
        <v>323</v>
      </c>
      <c r="R71" s="89" t="s">
        <v>43</v>
      </c>
      <c r="S71" s="6">
        <v>336</v>
      </c>
      <c r="T71" s="2">
        <f>S71/C71</f>
        <v>1.5038267018753078</v>
      </c>
      <c r="U71" s="2">
        <f>S71/(Y71*Y71)</f>
        <v>0.46090534979423869</v>
      </c>
      <c r="V71" s="6" t="s">
        <v>33</v>
      </c>
      <c r="W71" s="37">
        <v>1</v>
      </c>
      <c r="X71" s="53">
        <v>672</v>
      </c>
      <c r="Y71" s="53">
        <v>27</v>
      </c>
      <c r="Z71" s="77" t="s">
        <v>480</v>
      </c>
    </row>
    <row r="72" spans="1:26" x14ac:dyDescent="0.25">
      <c r="A72" s="9" t="s">
        <v>556</v>
      </c>
      <c r="B72" s="9" t="s">
        <v>57</v>
      </c>
      <c r="C72" s="40">
        <v>332.64</v>
      </c>
      <c r="D72" s="9" t="s">
        <v>231</v>
      </c>
      <c r="E72" s="6">
        <v>149500</v>
      </c>
      <c r="F72" s="4">
        <f>E72/C72</f>
        <v>449.43482443482446</v>
      </c>
      <c r="G72" s="31">
        <f>E72/(Y72*Y72)</f>
        <v>414.12742382271466</v>
      </c>
      <c r="H72" s="93">
        <v>7880704</v>
      </c>
      <c r="I72" s="37">
        <f>H72/1024/8</f>
        <v>962</v>
      </c>
      <c r="J72" s="88" t="s">
        <v>226</v>
      </c>
      <c r="K72" s="33">
        <f>I72/C72</f>
        <v>2.8920153920153919</v>
      </c>
      <c r="L72" s="32">
        <f>I72/(Y72*Y72)</f>
        <v>2.6648199445983378</v>
      </c>
      <c r="M72" s="93">
        <v>7</v>
      </c>
      <c r="N72" s="5">
        <v>312</v>
      </c>
      <c r="O72" s="89" t="s">
        <v>42</v>
      </c>
      <c r="P72" s="5">
        <v>9</v>
      </c>
      <c r="Q72" s="5" t="s">
        <v>323</v>
      </c>
      <c r="R72" s="89" t="s">
        <v>43</v>
      </c>
      <c r="S72" s="6">
        <v>240</v>
      </c>
      <c r="T72" s="2">
        <f>S72/C72</f>
        <v>0.72150072150072153</v>
      </c>
      <c r="U72" s="2">
        <f>S72/(Y72*Y72)</f>
        <v>0.66481994459833793</v>
      </c>
      <c r="V72" s="60" t="s">
        <v>33</v>
      </c>
      <c r="W72" s="64">
        <v>0.8</v>
      </c>
      <c r="X72" s="65">
        <v>484</v>
      </c>
      <c r="Y72" s="65">
        <v>19</v>
      </c>
      <c r="Z72" s="66" t="s">
        <v>314</v>
      </c>
    </row>
    <row r="73" spans="1:26" x14ac:dyDescent="0.25">
      <c r="A73" s="9" t="s">
        <v>428</v>
      </c>
      <c r="B73" s="9" t="s">
        <v>57</v>
      </c>
      <c r="C73" s="40">
        <v>197.92</v>
      </c>
      <c r="D73" s="9" t="s">
        <v>231</v>
      </c>
      <c r="E73" s="6">
        <v>149500</v>
      </c>
      <c r="F73" s="4">
        <f>E73/C73</f>
        <v>755.3556992724333</v>
      </c>
      <c r="G73" s="31">
        <f>E73/(Y73*Y73)</f>
        <v>282.60869565217394</v>
      </c>
      <c r="H73" s="93">
        <v>7880704</v>
      </c>
      <c r="I73" s="37">
        <f>H73/1024/8</f>
        <v>962</v>
      </c>
      <c r="J73" s="94" t="s">
        <v>226</v>
      </c>
      <c r="K73" s="33">
        <f>I73/C73</f>
        <v>4.8605497170573972</v>
      </c>
      <c r="L73" s="32">
        <f>I73/(Y73*Y73)</f>
        <v>1.8185255198487713</v>
      </c>
      <c r="M73" s="93">
        <v>7</v>
      </c>
      <c r="N73" s="5">
        <v>312</v>
      </c>
      <c r="O73" s="89" t="s">
        <v>42</v>
      </c>
      <c r="P73" s="5">
        <v>9</v>
      </c>
      <c r="Q73" s="5" t="s">
        <v>323</v>
      </c>
      <c r="R73" s="89" t="s">
        <v>43</v>
      </c>
      <c r="S73" s="6">
        <v>240</v>
      </c>
      <c r="T73" s="2">
        <f>S73/C73</f>
        <v>1.2126111560226356</v>
      </c>
      <c r="U73" s="2">
        <f>S73/(Y73*Y73)</f>
        <v>0.45368620037807184</v>
      </c>
      <c r="V73" s="6" t="s">
        <v>33</v>
      </c>
      <c r="W73" s="37">
        <v>1</v>
      </c>
      <c r="X73" s="53">
        <v>484</v>
      </c>
      <c r="Y73" s="53">
        <v>23</v>
      </c>
      <c r="Z73" s="77" t="s">
        <v>399</v>
      </c>
    </row>
    <row r="74" spans="1:26" x14ac:dyDescent="0.25">
      <c r="A74" s="9" t="s">
        <v>483</v>
      </c>
      <c r="B74" s="9" t="s">
        <v>57</v>
      </c>
      <c r="C74" s="40">
        <v>136.91</v>
      </c>
      <c r="D74" s="9" t="s">
        <v>231</v>
      </c>
      <c r="E74" s="6">
        <v>77000</v>
      </c>
      <c r="F74" s="4">
        <f>E74/C74</f>
        <v>562.41326418815277</v>
      </c>
      <c r="G74" s="31">
        <f>E74/(Y74*Y74)</f>
        <v>105.6241426611797</v>
      </c>
      <c r="H74" s="93">
        <v>5001216</v>
      </c>
      <c r="I74" s="37">
        <f>H74/1024/8</f>
        <v>610.5</v>
      </c>
      <c r="J74" s="94" t="s">
        <v>226</v>
      </c>
      <c r="K74" s="33">
        <f>I74/C74</f>
        <v>4.4591337374917828</v>
      </c>
      <c r="L74" s="32">
        <f>I74/(Y74*Y74)</f>
        <v>0.83744855967078191</v>
      </c>
      <c r="M74" s="93">
        <v>6</v>
      </c>
      <c r="N74" s="5">
        <v>300</v>
      </c>
      <c r="O74" s="89" t="s">
        <v>42</v>
      </c>
      <c r="P74" s="5">
        <v>6</v>
      </c>
      <c r="Q74" s="5" t="s">
        <v>323</v>
      </c>
      <c r="R74" s="89" t="s">
        <v>43</v>
      </c>
      <c r="S74" s="6">
        <v>336</v>
      </c>
      <c r="T74" s="2">
        <f>S74/C74</f>
        <v>2.4541669710028486</v>
      </c>
      <c r="U74" s="2">
        <f>S74/(Y74*Y74)</f>
        <v>0.46090534979423869</v>
      </c>
      <c r="V74" s="6" t="s">
        <v>33</v>
      </c>
      <c r="W74" s="37">
        <v>1</v>
      </c>
      <c r="X74" s="53">
        <v>672</v>
      </c>
      <c r="Y74" s="53">
        <v>27</v>
      </c>
      <c r="Z74" s="77" t="s">
        <v>480</v>
      </c>
    </row>
    <row r="75" spans="1:26" x14ac:dyDescent="0.25">
      <c r="A75" s="9" t="s">
        <v>427</v>
      </c>
      <c r="B75" s="9" t="s">
        <v>57</v>
      </c>
      <c r="C75" s="40">
        <v>123</v>
      </c>
      <c r="D75" s="9" t="s">
        <v>231</v>
      </c>
      <c r="E75" s="6">
        <v>77000</v>
      </c>
      <c r="F75" s="4">
        <f>E75/C75</f>
        <v>626.01626016260161</v>
      </c>
      <c r="G75" s="31">
        <f>E75/(Y75*Y75)</f>
        <v>145.55765595463137</v>
      </c>
      <c r="H75" s="93">
        <v>5001216</v>
      </c>
      <c r="I75" s="37">
        <f>H75/1024/8</f>
        <v>610.5</v>
      </c>
      <c r="J75" s="94" t="s">
        <v>226</v>
      </c>
      <c r="K75" s="33">
        <f>I75/C75</f>
        <v>4.9634146341463419</v>
      </c>
      <c r="L75" s="32">
        <f>I75/(Y75*Y75)</f>
        <v>1.1540642722117203</v>
      </c>
      <c r="M75" s="93">
        <v>6</v>
      </c>
      <c r="N75" s="5">
        <v>300</v>
      </c>
      <c r="O75" s="89" t="s">
        <v>42</v>
      </c>
      <c r="P75" s="5">
        <v>6</v>
      </c>
      <c r="Q75" s="5" t="s">
        <v>323</v>
      </c>
      <c r="R75" s="89" t="s">
        <v>43</v>
      </c>
      <c r="S75" s="6">
        <v>240</v>
      </c>
      <c r="T75" s="2">
        <f>S75/C75</f>
        <v>1.9512195121951219</v>
      </c>
      <c r="U75" s="2">
        <f>S75/(Y75*Y75)</f>
        <v>0.45368620037807184</v>
      </c>
      <c r="V75" s="6" t="s">
        <v>33</v>
      </c>
      <c r="W75" s="37">
        <v>1</v>
      </c>
      <c r="X75" s="53">
        <v>484</v>
      </c>
      <c r="Y75" s="53">
        <v>23</v>
      </c>
      <c r="Z75" s="77" t="s">
        <v>399</v>
      </c>
    </row>
    <row r="76" spans="1:26" x14ac:dyDescent="0.25">
      <c r="A76" s="9" t="s">
        <v>552</v>
      </c>
      <c r="B76" s="9" t="s">
        <v>57</v>
      </c>
      <c r="C76" s="40">
        <v>193.05</v>
      </c>
      <c r="D76" s="9" t="s">
        <v>231</v>
      </c>
      <c r="E76" s="6">
        <v>77000</v>
      </c>
      <c r="F76" s="4">
        <f>E76/C76</f>
        <v>398.86039886039885</v>
      </c>
      <c r="G76" s="31">
        <f>E76/(Y76*Y76)</f>
        <v>213.29639889196676</v>
      </c>
      <c r="H76" s="93">
        <v>5001216</v>
      </c>
      <c r="I76" s="37">
        <f>H76/1024/8</f>
        <v>610.5</v>
      </c>
      <c r="J76" s="94" t="s">
        <v>226</v>
      </c>
      <c r="K76" s="33">
        <f>I76/C76</f>
        <v>3.1623931623931623</v>
      </c>
      <c r="L76" s="32">
        <f>I76/(Y76*Y76)</f>
        <v>1.6911357340720221</v>
      </c>
      <c r="M76" s="93">
        <v>6</v>
      </c>
      <c r="N76" s="5">
        <v>300</v>
      </c>
      <c r="O76" s="89" t="s">
        <v>42</v>
      </c>
      <c r="P76" s="5">
        <v>6</v>
      </c>
      <c r="Q76" s="5" t="s">
        <v>323</v>
      </c>
      <c r="R76" s="96" t="s">
        <v>43</v>
      </c>
      <c r="S76" s="6">
        <v>224</v>
      </c>
      <c r="T76" s="2">
        <f>S76/C76</f>
        <v>1.1603211603211603</v>
      </c>
      <c r="U76" s="2">
        <f>S76/(Y76*Y76)</f>
        <v>0.62049861495844871</v>
      </c>
      <c r="V76" s="60" t="s">
        <v>33</v>
      </c>
      <c r="W76" s="64">
        <v>0.8</v>
      </c>
      <c r="X76" s="65">
        <v>484</v>
      </c>
      <c r="Y76" s="65">
        <v>19</v>
      </c>
      <c r="Z76" s="66" t="s">
        <v>314</v>
      </c>
    </row>
    <row r="77" spans="1:26" x14ac:dyDescent="0.25">
      <c r="A77" s="9" t="s">
        <v>426</v>
      </c>
      <c r="B77" s="9" t="s">
        <v>57</v>
      </c>
      <c r="C77" s="40">
        <v>116.29</v>
      </c>
      <c r="D77" s="9" t="s">
        <v>231</v>
      </c>
      <c r="E77" s="6">
        <v>50000</v>
      </c>
      <c r="F77" s="4">
        <f>E77/C77</f>
        <v>429.95958379912287</v>
      </c>
      <c r="G77" s="31">
        <f>E77/(Y77*Y77)</f>
        <v>94.517958412098295</v>
      </c>
      <c r="H77" s="93">
        <v>2862080</v>
      </c>
      <c r="I77" s="37">
        <f>H77/1024/8</f>
        <v>349.375</v>
      </c>
      <c r="J77" s="94" t="s">
        <v>226</v>
      </c>
      <c r="K77" s="33">
        <f>I77/C77</f>
        <v>3.0043425917963709</v>
      </c>
      <c r="L77" s="32">
        <f>I77/(Y77*Y77)</f>
        <v>0.66044423440453681</v>
      </c>
      <c r="M77" s="93">
        <v>6</v>
      </c>
      <c r="N77" s="5">
        <v>140</v>
      </c>
      <c r="O77" s="89" t="s">
        <v>42</v>
      </c>
      <c r="P77" s="5">
        <v>6</v>
      </c>
      <c r="Q77" s="5" t="s">
        <v>323</v>
      </c>
      <c r="R77" s="96" t="s">
        <v>43</v>
      </c>
      <c r="S77" s="6">
        <v>240</v>
      </c>
      <c r="T77" s="2">
        <f>S77/C77</f>
        <v>2.0638060022357898</v>
      </c>
      <c r="U77" s="2">
        <f>S77/(Y77*Y77)</f>
        <v>0.45368620037807184</v>
      </c>
      <c r="V77" s="6" t="s">
        <v>33</v>
      </c>
      <c r="W77" s="37">
        <v>1</v>
      </c>
      <c r="X77" s="53">
        <v>484</v>
      </c>
      <c r="Y77" s="53">
        <v>23</v>
      </c>
      <c r="Z77" s="77" t="s">
        <v>399</v>
      </c>
    </row>
    <row r="78" spans="1:26" x14ac:dyDescent="0.25">
      <c r="A78" s="9" t="s">
        <v>550</v>
      </c>
      <c r="B78" s="9" t="s">
        <v>57</v>
      </c>
      <c r="C78" s="40">
        <v>180.81</v>
      </c>
      <c r="D78" s="9" t="s">
        <v>231</v>
      </c>
      <c r="E78" s="6">
        <v>50000</v>
      </c>
      <c r="F78" s="4">
        <f>E78/C78</f>
        <v>276.53337757867376</v>
      </c>
      <c r="G78" s="31">
        <f>E78/(Y78*Y78)</f>
        <v>138.50415512465375</v>
      </c>
      <c r="H78" s="93">
        <v>2862080</v>
      </c>
      <c r="I78" s="37">
        <f>H78/1024/8</f>
        <v>349.375</v>
      </c>
      <c r="J78" s="94" t="s">
        <v>226</v>
      </c>
      <c r="K78" s="33">
        <f>I78/C78</f>
        <v>1.9322769758309828</v>
      </c>
      <c r="L78" s="32">
        <f>I78/(Y78*Y78)</f>
        <v>0.96779778393351801</v>
      </c>
      <c r="M78" s="93">
        <v>6</v>
      </c>
      <c r="N78" s="5">
        <v>140</v>
      </c>
      <c r="O78" s="89" t="s">
        <v>42</v>
      </c>
      <c r="P78" s="5">
        <v>6</v>
      </c>
      <c r="Q78" s="5" t="s">
        <v>323</v>
      </c>
      <c r="R78" s="96" t="s">
        <v>43</v>
      </c>
      <c r="S78" s="6">
        <v>224</v>
      </c>
      <c r="T78" s="2">
        <f>S78/C78</f>
        <v>1.2388695315524583</v>
      </c>
      <c r="U78" s="2">
        <f>S78/(Y78*Y78)</f>
        <v>0.62049861495844871</v>
      </c>
      <c r="V78" s="60" t="s">
        <v>33</v>
      </c>
      <c r="W78" s="64">
        <v>0.8</v>
      </c>
      <c r="X78" s="65">
        <v>484</v>
      </c>
      <c r="Y78" s="65">
        <v>19</v>
      </c>
      <c r="Z78" s="66" t="s">
        <v>314</v>
      </c>
    </row>
    <row r="79" spans="1:26" x14ac:dyDescent="0.25">
      <c r="A79" s="9" t="s">
        <v>425</v>
      </c>
      <c r="B79" s="9" t="s">
        <v>57</v>
      </c>
      <c r="C79" s="40">
        <v>74.459999999999994</v>
      </c>
      <c r="D79" s="9" t="s">
        <v>231</v>
      </c>
      <c r="E79" s="6">
        <v>31500</v>
      </c>
      <c r="F79" s="4">
        <f>E79/C79</f>
        <v>423.04593070104755</v>
      </c>
      <c r="G79" s="31">
        <f>E79/(Y79*Y79)</f>
        <v>59.546313799621927</v>
      </c>
      <c r="H79" s="93">
        <v>1381376</v>
      </c>
      <c r="I79" s="37">
        <f>H79/1024/8</f>
        <v>168.625</v>
      </c>
      <c r="J79" s="88" t="s">
        <v>226</v>
      </c>
      <c r="K79" s="33">
        <f>I79/C79</f>
        <v>2.2646387322052108</v>
      </c>
      <c r="L79" s="32">
        <f>I79/(Y79*Y79)</f>
        <v>0.31876181474480153</v>
      </c>
      <c r="M79" s="93">
        <v>4</v>
      </c>
      <c r="N79" s="5">
        <v>114</v>
      </c>
      <c r="O79" s="89" t="s">
        <v>42</v>
      </c>
      <c r="P79" s="5">
        <v>3</v>
      </c>
      <c r="Q79" s="5" t="s">
        <v>227</v>
      </c>
      <c r="R79" s="89" t="s">
        <v>43</v>
      </c>
      <c r="S79" s="6">
        <v>208</v>
      </c>
      <c r="T79" s="2">
        <f>S79/C79</f>
        <v>2.7934461455815205</v>
      </c>
      <c r="U79" s="2">
        <f>S79/(Y79*Y79)</f>
        <v>0.3931947069943289</v>
      </c>
      <c r="V79" s="6" t="s">
        <v>33</v>
      </c>
      <c r="W79" s="37">
        <v>1</v>
      </c>
      <c r="X79" s="53">
        <v>484</v>
      </c>
      <c r="Y79" s="53">
        <v>23</v>
      </c>
      <c r="Z79" s="77" t="s">
        <v>399</v>
      </c>
    </row>
    <row r="80" spans="1:26" x14ac:dyDescent="0.25">
      <c r="A80" s="9" t="s">
        <v>230</v>
      </c>
      <c r="B80" s="9" t="s">
        <v>57</v>
      </c>
      <c r="C80" s="40">
        <v>84.1</v>
      </c>
      <c r="D80" s="9" t="s">
        <v>231</v>
      </c>
      <c r="E80" s="6">
        <v>31500</v>
      </c>
      <c r="F80" s="4">
        <v>375</v>
      </c>
      <c r="G80" s="31">
        <v>140</v>
      </c>
      <c r="H80" s="93">
        <v>1381376</v>
      </c>
      <c r="I80" s="37">
        <f>H80/1024/8</f>
        <v>168.625</v>
      </c>
      <c r="J80" s="88" t="s">
        <v>226</v>
      </c>
      <c r="K80" s="33">
        <f>I80/C80</f>
        <v>2.0050535077288942</v>
      </c>
      <c r="L80" s="32">
        <f>I80/(Y80*Y80)</f>
        <v>0.74944444444444447</v>
      </c>
      <c r="M80" s="93">
        <v>4</v>
      </c>
      <c r="N80" s="5">
        <v>114</v>
      </c>
      <c r="O80" s="89" t="s">
        <v>42</v>
      </c>
      <c r="P80" s="5">
        <v>3</v>
      </c>
      <c r="Q80" s="5" t="s">
        <v>227</v>
      </c>
      <c r="R80" s="89" t="s">
        <v>43</v>
      </c>
      <c r="S80" s="6">
        <v>144</v>
      </c>
      <c r="T80" s="2">
        <f>S80/C80</f>
        <v>1.7122473246135554</v>
      </c>
      <c r="U80" s="2">
        <f>S80/(Y80*Y80)</f>
        <v>0.64</v>
      </c>
      <c r="V80" s="60" t="s">
        <v>33</v>
      </c>
      <c r="W80" s="64">
        <v>0.8</v>
      </c>
      <c r="X80" s="65">
        <v>324</v>
      </c>
      <c r="Y80" s="65">
        <v>15</v>
      </c>
      <c r="Z80" s="66" t="s">
        <v>228</v>
      </c>
    </row>
    <row r="81" spans="1:26" x14ac:dyDescent="0.25">
      <c r="A81" s="11" t="s">
        <v>490</v>
      </c>
      <c r="B81" s="11" t="s">
        <v>57</v>
      </c>
      <c r="C81" s="41">
        <v>136.35</v>
      </c>
      <c r="D81" s="11" t="s">
        <v>58</v>
      </c>
      <c r="E81" s="6">
        <v>50000</v>
      </c>
      <c r="F81" s="4">
        <f>E81/C81</f>
        <v>366.70333700036673</v>
      </c>
      <c r="G81" s="31">
        <f>E81/(Y81*Y81)</f>
        <v>68.587105624142666</v>
      </c>
      <c r="H81" s="93">
        <v>1677312</v>
      </c>
      <c r="I81" s="37">
        <f>H81/1024/9</f>
        <v>182</v>
      </c>
      <c r="J81" s="94" t="s">
        <v>31</v>
      </c>
      <c r="K81" s="33">
        <f>I81/C81</f>
        <v>1.3348001466813348</v>
      </c>
      <c r="L81" s="32">
        <f>I81/(Y81*Y81)</f>
        <v>0.2496570644718793</v>
      </c>
      <c r="M81" s="93">
        <v>4</v>
      </c>
      <c r="N81" s="5">
        <v>144</v>
      </c>
      <c r="O81" s="1" t="s">
        <v>42</v>
      </c>
      <c r="P81" s="96"/>
      <c r="Q81" s="96"/>
      <c r="R81" s="96" t="s">
        <v>32</v>
      </c>
      <c r="S81" s="6">
        <v>500</v>
      </c>
      <c r="T81" s="2">
        <f>S81/C81</f>
        <v>3.6670333700036672</v>
      </c>
      <c r="U81" s="2">
        <f>S81/(Y81*Y81)</f>
        <v>0.68587105624142664</v>
      </c>
      <c r="V81" s="6" t="s">
        <v>33</v>
      </c>
      <c r="W81" s="37">
        <v>1</v>
      </c>
      <c r="X81" s="53">
        <v>672</v>
      </c>
      <c r="Y81" s="53">
        <v>27</v>
      </c>
      <c r="Z81" s="77" t="s">
        <v>480</v>
      </c>
    </row>
    <row r="82" spans="1:26" x14ac:dyDescent="0.25">
      <c r="A82" s="11" t="s">
        <v>461</v>
      </c>
      <c r="B82" s="11" t="s">
        <v>57</v>
      </c>
      <c r="C82" s="41">
        <v>126.54</v>
      </c>
      <c r="D82" s="11" t="s">
        <v>58</v>
      </c>
      <c r="E82" s="6">
        <v>50000</v>
      </c>
      <c r="F82" s="4">
        <f>E82/C82</f>
        <v>395.13197407934246</v>
      </c>
      <c r="G82" s="31">
        <f>E82/(Y82*Y82)</f>
        <v>94.517958412098295</v>
      </c>
      <c r="H82" s="93">
        <v>1677312</v>
      </c>
      <c r="I82" s="37">
        <f>H82/1024/9</f>
        <v>182</v>
      </c>
      <c r="J82" s="94" t="s">
        <v>31</v>
      </c>
      <c r="K82" s="33">
        <f>I82/C82</f>
        <v>1.4382803856488067</v>
      </c>
      <c r="L82" s="32">
        <f>I82/(Y82*Y82)</f>
        <v>0.34404536862003782</v>
      </c>
      <c r="M82" s="93">
        <v>4</v>
      </c>
      <c r="N82" s="5">
        <v>144</v>
      </c>
      <c r="O82" s="1" t="s">
        <v>42</v>
      </c>
      <c r="P82" s="96"/>
      <c r="Q82" s="96"/>
      <c r="R82" s="96" t="s">
        <v>32</v>
      </c>
      <c r="S82" s="6">
        <v>360</v>
      </c>
      <c r="T82" s="2">
        <f>S82/C82</f>
        <v>2.8449502133712659</v>
      </c>
      <c r="U82" s="2">
        <f>S82/(Y82*Y82)</f>
        <v>0.6805293005671077</v>
      </c>
      <c r="V82" s="6" t="s">
        <v>33</v>
      </c>
      <c r="W82" s="37">
        <v>1</v>
      </c>
      <c r="X82" s="53">
        <v>484</v>
      </c>
      <c r="Y82" s="53">
        <v>23</v>
      </c>
      <c r="Z82" s="77" t="s">
        <v>399</v>
      </c>
    </row>
    <row r="83" spans="1:26" x14ac:dyDescent="0.25">
      <c r="A83" s="11" t="s">
        <v>297</v>
      </c>
      <c r="B83" s="11" t="s">
        <v>57</v>
      </c>
      <c r="C83" s="41">
        <v>115.47</v>
      </c>
      <c r="D83" s="11" t="s">
        <v>58</v>
      </c>
      <c r="E83" s="6">
        <v>50000</v>
      </c>
      <c r="F83" s="4">
        <f>E83/C83</f>
        <v>433.0129037845328</v>
      </c>
      <c r="G83" s="31">
        <f>E83/(Y83*Y83)</f>
        <v>173.01038062283737</v>
      </c>
      <c r="H83" s="93">
        <v>1677312</v>
      </c>
      <c r="I83" s="37">
        <f>H83/1024/9</f>
        <v>182</v>
      </c>
      <c r="J83" s="94" t="s">
        <v>31</v>
      </c>
      <c r="K83" s="33">
        <f>I83/C83</f>
        <v>1.5761669697756993</v>
      </c>
      <c r="L83" s="32">
        <f>I83/(Y83*Y83)</f>
        <v>0.62975778546712802</v>
      </c>
      <c r="M83" s="93">
        <v>2</v>
      </c>
      <c r="N83" s="5">
        <v>144</v>
      </c>
      <c r="O83" s="1" t="s">
        <v>42</v>
      </c>
      <c r="P83" s="96"/>
      <c r="Q83" s="96"/>
      <c r="R83" s="96" t="s">
        <v>32</v>
      </c>
      <c r="S83" s="6">
        <v>178</v>
      </c>
      <c r="T83" s="2">
        <f>S83/C83</f>
        <v>1.5415259374729366</v>
      </c>
      <c r="U83" s="2">
        <f>S83/(Y83*Y83)</f>
        <v>0.61591695501730104</v>
      </c>
      <c r="V83" s="6" t="s">
        <v>33</v>
      </c>
      <c r="W83" s="37">
        <v>1</v>
      </c>
      <c r="X83" s="53">
        <v>256</v>
      </c>
      <c r="Y83" s="53">
        <v>17</v>
      </c>
      <c r="Z83" s="77" t="s">
        <v>263</v>
      </c>
    </row>
    <row r="84" spans="1:26" x14ac:dyDescent="0.25">
      <c r="A84" s="11" t="s">
        <v>390</v>
      </c>
      <c r="B84" s="11" t="s">
        <v>57</v>
      </c>
      <c r="C84" s="41">
        <v>57.69</v>
      </c>
      <c r="D84" s="11" t="s">
        <v>58</v>
      </c>
      <c r="E84" s="6">
        <v>50000</v>
      </c>
      <c r="F84" s="4">
        <f>E84/C84</f>
        <v>866.70133472005546</v>
      </c>
      <c r="G84" s="31">
        <f>E84/(Y84*Y84)</f>
        <v>125</v>
      </c>
      <c r="H84" s="93">
        <v>1677312</v>
      </c>
      <c r="I84" s="37">
        <f>H84/1024/9</f>
        <v>182</v>
      </c>
      <c r="J84" s="94" t="s">
        <v>31</v>
      </c>
      <c r="K84" s="33">
        <f>I84/C84</f>
        <v>3.1547928583810019</v>
      </c>
      <c r="L84" s="32">
        <f>I84/(Y84*Y84)</f>
        <v>0.45500000000000002</v>
      </c>
      <c r="M84" s="93">
        <v>4</v>
      </c>
      <c r="N84" s="5">
        <v>144</v>
      </c>
      <c r="O84" s="1" t="s">
        <v>42</v>
      </c>
      <c r="P84" s="96"/>
      <c r="Q84" s="96"/>
      <c r="R84" s="96" t="s">
        <v>32</v>
      </c>
      <c r="S84" s="6">
        <v>101</v>
      </c>
      <c r="T84" s="2">
        <f>S84/C84</f>
        <v>1.7507366961345121</v>
      </c>
      <c r="U84" s="2">
        <f>S84/(Y84*Y84)</f>
        <v>0.2525</v>
      </c>
      <c r="V84" s="61" t="s">
        <v>108</v>
      </c>
      <c r="W84" s="67">
        <v>0.5</v>
      </c>
      <c r="X84" s="68">
        <v>144</v>
      </c>
      <c r="Y84" s="68">
        <v>20</v>
      </c>
      <c r="Z84" s="69" t="s">
        <v>366</v>
      </c>
    </row>
    <row r="85" spans="1:26" x14ac:dyDescent="0.25">
      <c r="A85" s="11" t="s">
        <v>489</v>
      </c>
      <c r="B85" s="11" t="s">
        <v>57</v>
      </c>
      <c r="C85" s="41">
        <v>88.11</v>
      </c>
      <c r="D85" s="11" t="s">
        <v>58</v>
      </c>
      <c r="E85" s="6">
        <v>40000</v>
      </c>
      <c r="F85" s="4">
        <f>E85/C85</f>
        <v>453.97798206786973</v>
      </c>
      <c r="G85" s="31">
        <f>E85/(Y85*Y85)</f>
        <v>54.869684499314126</v>
      </c>
      <c r="H85" s="93">
        <v>1290240</v>
      </c>
      <c r="I85" s="37">
        <f>H85/1024/9</f>
        <v>140</v>
      </c>
      <c r="J85" s="94" t="s">
        <v>31</v>
      </c>
      <c r="K85" s="33">
        <f>I85/C85</f>
        <v>1.588922937237544</v>
      </c>
      <c r="L85" s="32">
        <f>I85/(Y85*Y85)</f>
        <v>0.19204389574759945</v>
      </c>
      <c r="M85" s="93">
        <v>4</v>
      </c>
      <c r="N85" s="5">
        <v>125</v>
      </c>
      <c r="O85" s="1" t="s">
        <v>42</v>
      </c>
      <c r="P85" s="96"/>
      <c r="Q85" s="96"/>
      <c r="R85" s="96" t="s">
        <v>32</v>
      </c>
      <c r="S85" s="6">
        <v>500</v>
      </c>
      <c r="T85" s="2">
        <f>S85/C85</f>
        <v>5.6747247758483716</v>
      </c>
      <c r="U85" s="2">
        <f>S85/(Y85*Y85)</f>
        <v>0.68587105624142664</v>
      </c>
      <c r="V85" s="6" t="s">
        <v>33</v>
      </c>
      <c r="W85" s="37">
        <v>1</v>
      </c>
      <c r="X85" s="53">
        <v>672</v>
      </c>
      <c r="Y85" s="53">
        <v>27</v>
      </c>
      <c r="Z85" s="77" t="s">
        <v>480</v>
      </c>
    </row>
    <row r="86" spans="1:26" x14ac:dyDescent="0.25">
      <c r="A86" s="11" t="s">
        <v>460</v>
      </c>
      <c r="B86" s="11" t="s">
        <v>57</v>
      </c>
      <c r="C86" s="41">
        <v>89.1</v>
      </c>
      <c r="D86" s="11" t="s">
        <v>58</v>
      </c>
      <c r="E86" s="6">
        <v>40000</v>
      </c>
      <c r="F86" s="4">
        <f>E86/C86</f>
        <v>448.93378226711565</v>
      </c>
      <c r="G86" s="31">
        <f>E86/(Y86*Y86)</f>
        <v>75.614366729678636</v>
      </c>
      <c r="H86" s="93">
        <v>1290240</v>
      </c>
      <c r="I86" s="37">
        <f>H86/1024/9</f>
        <v>140</v>
      </c>
      <c r="J86" s="94" t="s">
        <v>31</v>
      </c>
      <c r="K86" s="33">
        <f>I86/C86</f>
        <v>1.5712682379349048</v>
      </c>
      <c r="L86" s="32">
        <f>I86/(Y86*Y86)</f>
        <v>0.26465028355387521</v>
      </c>
      <c r="M86" s="93">
        <v>4</v>
      </c>
      <c r="N86" s="5">
        <v>125</v>
      </c>
      <c r="O86" s="1" t="s">
        <v>42</v>
      </c>
      <c r="P86" s="96"/>
      <c r="Q86" s="96"/>
      <c r="R86" s="89" t="s">
        <v>32</v>
      </c>
      <c r="S86" s="6">
        <v>360</v>
      </c>
      <c r="T86" s="2">
        <f>S86/C86</f>
        <v>4.0404040404040407</v>
      </c>
      <c r="U86" s="2">
        <f>S86/(Y86*Y86)</f>
        <v>0.6805293005671077</v>
      </c>
      <c r="V86" s="6" t="s">
        <v>33</v>
      </c>
      <c r="W86" s="37">
        <v>1</v>
      </c>
      <c r="X86" s="53">
        <v>484</v>
      </c>
      <c r="Y86" s="53">
        <v>23</v>
      </c>
      <c r="Z86" s="77" t="s">
        <v>399</v>
      </c>
    </row>
    <row r="87" spans="1:26" x14ac:dyDescent="0.25">
      <c r="A87" s="11" t="s">
        <v>296</v>
      </c>
      <c r="B87" s="11" t="s">
        <v>57</v>
      </c>
      <c r="C87" s="41">
        <v>70.92</v>
      </c>
      <c r="D87" s="11" t="s">
        <v>58</v>
      </c>
      <c r="E87" s="6">
        <v>40000</v>
      </c>
      <c r="F87" s="4">
        <f>E87/C87</f>
        <v>564.0157924421884</v>
      </c>
      <c r="G87" s="31">
        <f>E87/(Y87*Y87)</f>
        <v>138.4083044982699</v>
      </c>
      <c r="H87" s="93">
        <v>1290240</v>
      </c>
      <c r="I87" s="37">
        <f>H87/1024/9</f>
        <v>140</v>
      </c>
      <c r="J87" s="94" t="s">
        <v>31</v>
      </c>
      <c r="K87" s="33">
        <f>I87/C87</f>
        <v>1.9740552735476593</v>
      </c>
      <c r="L87" s="32">
        <f>I87/(Y87*Y87)</f>
        <v>0.48442906574394462</v>
      </c>
      <c r="M87" s="93">
        <v>2</v>
      </c>
      <c r="N87" s="5">
        <v>125</v>
      </c>
      <c r="O87" s="1" t="s">
        <v>42</v>
      </c>
      <c r="P87" s="96"/>
      <c r="Q87" s="96"/>
      <c r="R87" s="96" t="s">
        <v>32</v>
      </c>
      <c r="S87" s="6">
        <v>178</v>
      </c>
      <c r="T87" s="2">
        <f>S87/C87</f>
        <v>2.5098702763677383</v>
      </c>
      <c r="U87" s="2">
        <f>S87/(Y87*Y87)</f>
        <v>0.61591695501730104</v>
      </c>
      <c r="V87" s="6" t="s">
        <v>33</v>
      </c>
      <c r="W87" s="37">
        <v>1</v>
      </c>
      <c r="X87" s="53">
        <v>256</v>
      </c>
      <c r="Y87" s="53">
        <v>17</v>
      </c>
      <c r="Z87" s="77" t="s">
        <v>263</v>
      </c>
    </row>
    <row r="88" spans="1:26" x14ac:dyDescent="0.25">
      <c r="A88" s="11" t="s">
        <v>389</v>
      </c>
      <c r="B88" s="11" t="s">
        <v>57</v>
      </c>
      <c r="C88" s="41">
        <v>51.66</v>
      </c>
      <c r="D88" s="11" t="s">
        <v>58</v>
      </c>
      <c r="E88" s="6">
        <v>40000</v>
      </c>
      <c r="F88" s="4">
        <f>E88/C88</f>
        <v>774.29345722028654</v>
      </c>
      <c r="G88" s="31">
        <f>E88/(Y88*Y88)</f>
        <v>100</v>
      </c>
      <c r="H88" s="93">
        <v>1290240</v>
      </c>
      <c r="I88" s="37">
        <f>H88/1024/9</f>
        <v>140</v>
      </c>
      <c r="J88" s="94" t="s">
        <v>31</v>
      </c>
      <c r="K88" s="33">
        <f>I88/C88</f>
        <v>2.7100271002710028</v>
      </c>
      <c r="L88" s="32">
        <f>I88/(Y88*Y88)</f>
        <v>0.35</v>
      </c>
      <c r="M88" s="93">
        <v>4</v>
      </c>
      <c r="N88" s="5">
        <v>125</v>
      </c>
      <c r="O88" s="1" t="s">
        <v>42</v>
      </c>
      <c r="P88" s="96"/>
      <c r="Q88" s="96"/>
      <c r="R88" s="96" t="s">
        <v>32</v>
      </c>
      <c r="S88" s="6">
        <v>101</v>
      </c>
      <c r="T88" s="2">
        <f>S88/C88</f>
        <v>1.9550909794812235</v>
      </c>
      <c r="U88" s="2">
        <f>S88/(Y88*Y88)</f>
        <v>0.2525</v>
      </c>
      <c r="V88" s="61" t="s">
        <v>108</v>
      </c>
      <c r="W88" s="67">
        <v>0.5</v>
      </c>
      <c r="X88" s="68">
        <v>144</v>
      </c>
      <c r="Y88" s="68">
        <v>20</v>
      </c>
      <c r="Z88" s="69" t="s">
        <v>366</v>
      </c>
    </row>
    <row r="89" spans="1:26" x14ac:dyDescent="0.25">
      <c r="A89" s="11" t="s">
        <v>295</v>
      </c>
      <c r="B89" s="11" t="s">
        <v>57</v>
      </c>
      <c r="C89" s="41">
        <v>63.18</v>
      </c>
      <c r="D89" s="11" t="s">
        <v>58</v>
      </c>
      <c r="E89" s="6">
        <v>25000</v>
      </c>
      <c r="F89" s="4">
        <f>E89/C89</f>
        <v>395.69484013928457</v>
      </c>
      <c r="G89" s="31">
        <f>E89/(Y89*Y89)</f>
        <v>86.505190311418687</v>
      </c>
      <c r="H89" s="93">
        <v>691200</v>
      </c>
      <c r="I89" s="37">
        <f>H89/1024/9</f>
        <v>75</v>
      </c>
      <c r="J89" s="94" t="s">
        <v>31</v>
      </c>
      <c r="K89" s="33">
        <f>I89/C89</f>
        <v>1.1870845204178537</v>
      </c>
      <c r="L89" s="32">
        <f>I89/(Y89*Y89)</f>
        <v>0.25951557093425603</v>
      </c>
      <c r="M89" s="93">
        <v>2</v>
      </c>
      <c r="N89" s="5">
        <v>55</v>
      </c>
      <c r="O89" s="1" t="s">
        <v>42</v>
      </c>
      <c r="P89" s="96"/>
      <c r="Q89" s="96"/>
      <c r="R89" s="89" t="s">
        <v>32</v>
      </c>
      <c r="S89" s="6">
        <v>178</v>
      </c>
      <c r="T89" s="2">
        <f>S89/C89</f>
        <v>2.8173472617917064</v>
      </c>
      <c r="U89" s="2">
        <f>S89/(Y89*Y89)</f>
        <v>0.61591695501730104</v>
      </c>
      <c r="V89" s="6" t="s">
        <v>33</v>
      </c>
      <c r="W89" s="37">
        <v>1</v>
      </c>
      <c r="X89" s="53">
        <v>256</v>
      </c>
      <c r="Y89" s="53">
        <v>17</v>
      </c>
      <c r="Z89" s="77" t="s">
        <v>263</v>
      </c>
    </row>
    <row r="90" spans="1:26" x14ac:dyDescent="0.25">
      <c r="A90" s="11" t="s">
        <v>388</v>
      </c>
      <c r="B90" s="11" t="s">
        <v>57</v>
      </c>
      <c r="C90" s="41">
        <v>48.6</v>
      </c>
      <c r="D90" s="11" t="s">
        <v>58</v>
      </c>
      <c r="E90" s="6">
        <v>25000</v>
      </c>
      <c r="F90" s="4">
        <f>E90/C90</f>
        <v>514.4032921810699</v>
      </c>
      <c r="G90" s="31">
        <f>E90/(Y90*Y90)</f>
        <v>62.5</v>
      </c>
      <c r="H90" s="93">
        <v>691200</v>
      </c>
      <c r="I90" s="37">
        <f>H90/1024/9</f>
        <v>75</v>
      </c>
      <c r="J90" s="88" t="s">
        <v>31</v>
      </c>
      <c r="K90" s="33">
        <f>I90/C90</f>
        <v>1.5432098765432098</v>
      </c>
      <c r="L90" s="32">
        <f>I90/(Y90*Y90)</f>
        <v>0.1875</v>
      </c>
      <c r="M90" s="93">
        <v>2</v>
      </c>
      <c r="N90" s="5">
        <v>55</v>
      </c>
      <c r="O90" s="1" t="s">
        <v>42</v>
      </c>
      <c r="P90" s="96"/>
      <c r="Q90" s="96"/>
      <c r="R90" s="96" t="s">
        <v>32</v>
      </c>
      <c r="S90" s="6">
        <v>101</v>
      </c>
      <c r="T90" s="2">
        <f>S90/C90</f>
        <v>2.0781893004115224</v>
      </c>
      <c r="U90" s="2">
        <f>S90/(Y90*Y90)</f>
        <v>0.2525</v>
      </c>
      <c r="V90" s="61" t="s">
        <v>108</v>
      </c>
      <c r="W90" s="67">
        <v>0.5</v>
      </c>
      <c r="X90" s="68">
        <v>144</v>
      </c>
      <c r="Y90" s="68">
        <v>20</v>
      </c>
      <c r="Z90" s="69" t="s">
        <v>366</v>
      </c>
    </row>
    <row r="91" spans="1:26" x14ac:dyDescent="0.25">
      <c r="A91" s="11" t="s">
        <v>459</v>
      </c>
      <c r="B91" s="11" t="s">
        <v>57</v>
      </c>
      <c r="C91" s="41">
        <v>46.08</v>
      </c>
      <c r="D91" s="11" t="s">
        <v>58</v>
      </c>
      <c r="E91" s="6">
        <v>16000</v>
      </c>
      <c r="F91" s="4">
        <f>E91/C91</f>
        <v>347.22222222222223</v>
      </c>
      <c r="G91" s="31">
        <f>E91/(Y91*Y91)</f>
        <v>30.245746691871457</v>
      </c>
      <c r="H91" s="93">
        <v>562176</v>
      </c>
      <c r="I91" s="37">
        <f>H91/1024/9</f>
        <v>61</v>
      </c>
      <c r="J91" s="94" t="s">
        <v>31</v>
      </c>
      <c r="K91" s="33">
        <f>I91/C91</f>
        <v>1.3237847222222223</v>
      </c>
      <c r="L91" s="32">
        <f>I91/(Y91*Y91)</f>
        <v>0.11531190926275993</v>
      </c>
      <c r="M91" s="93">
        <v>4</v>
      </c>
      <c r="N91" s="5">
        <v>45</v>
      </c>
      <c r="O91" s="1" t="s">
        <v>42</v>
      </c>
      <c r="P91" s="96"/>
      <c r="Q91" s="96"/>
      <c r="R91" s="1" t="s">
        <v>32</v>
      </c>
      <c r="S91" s="6">
        <v>320</v>
      </c>
      <c r="T91" s="2">
        <f>S91/C91</f>
        <v>6.9444444444444446</v>
      </c>
      <c r="U91" s="2">
        <f>S91/(Y91*Y91)</f>
        <v>0.60491493383742911</v>
      </c>
      <c r="V91" s="6" t="s">
        <v>33</v>
      </c>
      <c r="W91" s="37">
        <v>1</v>
      </c>
      <c r="X91" s="53">
        <v>484</v>
      </c>
      <c r="Y91" s="53">
        <v>23</v>
      </c>
      <c r="Z91" s="77" t="s">
        <v>399</v>
      </c>
    </row>
    <row r="92" spans="1:26" x14ac:dyDescent="0.25">
      <c r="A92" s="11" t="s">
        <v>239</v>
      </c>
      <c r="B92" s="11" t="s">
        <v>57</v>
      </c>
      <c r="C92" s="41">
        <v>38.340000000000003</v>
      </c>
      <c r="D92" s="11" t="s">
        <v>58</v>
      </c>
      <c r="E92" s="6">
        <v>16000</v>
      </c>
      <c r="F92" s="96">
        <v>417</v>
      </c>
      <c r="G92" s="95">
        <v>71</v>
      </c>
      <c r="H92" s="93">
        <v>562176</v>
      </c>
      <c r="I92" s="37">
        <f>H92/1024/9</f>
        <v>61</v>
      </c>
      <c r="J92" s="94" t="s">
        <v>31</v>
      </c>
      <c r="K92" s="33">
        <f>I92/C92</f>
        <v>1.5910276473656755</v>
      </c>
      <c r="L92" s="32">
        <f>I92/(Y92*Y92)</f>
        <v>0.27111111111111114</v>
      </c>
      <c r="M92" s="93">
        <v>4</v>
      </c>
      <c r="N92" s="5">
        <v>45</v>
      </c>
      <c r="O92" s="1" t="s">
        <v>42</v>
      </c>
      <c r="P92" s="96"/>
      <c r="Q92" s="96"/>
      <c r="R92" s="96" t="s">
        <v>32</v>
      </c>
      <c r="S92" s="6">
        <v>246</v>
      </c>
      <c r="T92" s="2">
        <f>S92/C92</f>
        <v>6.4162754303599367</v>
      </c>
      <c r="U92" s="2">
        <f>S92/(Y92*Y92)</f>
        <v>1.0933333333333333</v>
      </c>
      <c r="V92" s="60" t="s">
        <v>33</v>
      </c>
      <c r="W92" s="64">
        <v>0.8</v>
      </c>
      <c r="X92" s="65">
        <v>324</v>
      </c>
      <c r="Y92" s="65">
        <v>15</v>
      </c>
      <c r="Z92" s="66" t="s">
        <v>228</v>
      </c>
    </row>
    <row r="93" spans="1:26" x14ac:dyDescent="0.25">
      <c r="A93" s="11" t="s">
        <v>294</v>
      </c>
      <c r="B93" s="11" t="s">
        <v>57</v>
      </c>
      <c r="C93" s="41">
        <v>38.340000000000003</v>
      </c>
      <c r="D93" s="11" t="s">
        <v>58</v>
      </c>
      <c r="E93" s="6">
        <v>16000</v>
      </c>
      <c r="F93" s="4">
        <f>E93/C93</f>
        <v>417.31872717788207</v>
      </c>
      <c r="G93" s="31">
        <f>E93/(Y93*Y93)</f>
        <v>55.363321799307961</v>
      </c>
      <c r="H93" s="93">
        <v>562176</v>
      </c>
      <c r="I93" s="37">
        <f>H93/1024/9</f>
        <v>61</v>
      </c>
      <c r="J93" s="94" t="s">
        <v>31</v>
      </c>
      <c r="K93" s="33">
        <f>I93/C93</f>
        <v>1.5910276473656755</v>
      </c>
      <c r="L93" s="32">
        <f>I93/(Y93*Y93)</f>
        <v>0.21107266435986158</v>
      </c>
      <c r="M93" s="93">
        <v>2</v>
      </c>
      <c r="N93" s="5">
        <v>45</v>
      </c>
      <c r="O93" s="1" t="s">
        <v>42</v>
      </c>
      <c r="P93" s="96"/>
      <c r="Q93" s="96"/>
      <c r="R93" s="96" t="s">
        <v>32</v>
      </c>
      <c r="S93" s="6">
        <v>178</v>
      </c>
      <c r="T93" s="2">
        <f>S93/C93</f>
        <v>4.6426708398539382</v>
      </c>
      <c r="U93" s="2">
        <f>S93/(Y93*Y93)</f>
        <v>0.61591695501730104</v>
      </c>
      <c r="V93" s="6" t="s">
        <v>33</v>
      </c>
      <c r="W93" s="37">
        <v>1</v>
      </c>
      <c r="X93" s="53">
        <v>256</v>
      </c>
      <c r="Y93" s="53">
        <v>17</v>
      </c>
      <c r="Z93" s="77" t="s">
        <v>263</v>
      </c>
    </row>
    <row r="94" spans="1:26" x14ac:dyDescent="0.25">
      <c r="A94" s="11" t="s">
        <v>160</v>
      </c>
      <c r="B94" s="11" t="s">
        <v>57</v>
      </c>
      <c r="C94" s="41">
        <v>27.36</v>
      </c>
      <c r="D94" s="11" t="s">
        <v>58</v>
      </c>
      <c r="E94" s="6">
        <v>16000</v>
      </c>
      <c r="F94" s="96">
        <v>585</v>
      </c>
      <c r="G94" s="95">
        <v>132</v>
      </c>
      <c r="H94" s="93">
        <v>562176</v>
      </c>
      <c r="I94" s="37">
        <f>H94/1024/9</f>
        <v>61</v>
      </c>
      <c r="J94" s="88" t="s">
        <v>31</v>
      </c>
      <c r="K94" s="33">
        <f>I94/C94</f>
        <v>2.2295321637426899</v>
      </c>
      <c r="L94" s="32">
        <f>I94/(Y94*Y94)</f>
        <v>0.50413223140495866</v>
      </c>
      <c r="M94" s="93">
        <v>1</v>
      </c>
      <c r="N94" s="5">
        <v>45</v>
      </c>
      <c r="O94" s="1" t="s">
        <v>42</v>
      </c>
      <c r="P94" s="96"/>
      <c r="Q94" s="96"/>
      <c r="R94" s="96" t="s">
        <v>32</v>
      </c>
      <c r="S94" s="6">
        <v>130</v>
      </c>
      <c r="T94" s="2">
        <f>S94/C94</f>
        <v>4.7514619883040936</v>
      </c>
      <c r="U94" s="2">
        <f>S94/(Y94*Y94)</f>
        <v>1.0743801652892562</v>
      </c>
      <c r="V94" s="60" t="s">
        <v>33</v>
      </c>
      <c r="W94" s="64">
        <v>0.8</v>
      </c>
      <c r="X94" s="65">
        <v>169</v>
      </c>
      <c r="Y94" s="65">
        <v>11</v>
      </c>
      <c r="Z94" s="66" t="s">
        <v>157</v>
      </c>
    </row>
    <row r="95" spans="1:26" x14ac:dyDescent="0.25">
      <c r="A95" s="11" t="s">
        <v>387</v>
      </c>
      <c r="B95" s="11" t="s">
        <v>57</v>
      </c>
      <c r="C95" s="41">
        <v>34.11</v>
      </c>
      <c r="D95" s="11" t="s">
        <v>58</v>
      </c>
      <c r="E95" s="6">
        <v>16000</v>
      </c>
      <c r="F95" s="4">
        <f>E95/C95</f>
        <v>469.07065376722369</v>
      </c>
      <c r="G95" s="31">
        <f>E95/(Y95*Y95)</f>
        <v>40</v>
      </c>
      <c r="H95" s="93">
        <v>562176</v>
      </c>
      <c r="I95" s="37">
        <f>H95/1024/9</f>
        <v>61</v>
      </c>
      <c r="J95" s="94" t="s">
        <v>31</v>
      </c>
      <c r="K95" s="33">
        <f>I95/C95</f>
        <v>1.7883318674875404</v>
      </c>
      <c r="L95" s="32">
        <f>I95/(Y95*Y95)</f>
        <v>0.1525</v>
      </c>
      <c r="M95" s="93">
        <v>4</v>
      </c>
      <c r="N95" s="5">
        <v>45</v>
      </c>
      <c r="O95" s="1" t="s">
        <v>42</v>
      </c>
      <c r="P95" s="96"/>
      <c r="Q95" s="96"/>
      <c r="R95" s="89" t="s">
        <v>32</v>
      </c>
      <c r="S95" s="6">
        <v>101</v>
      </c>
      <c r="T95" s="2">
        <f>S95/C95</f>
        <v>2.9610085019055994</v>
      </c>
      <c r="U95" s="2">
        <f>S95/(Y95*Y95)</f>
        <v>0.2525</v>
      </c>
      <c r="V95" s="61" t="s">
        <v>108</v>
      </c>
      <c r="W95" s="67">
        <v>0.5</v>
      </c>
      <c r="X95" s="68">
        <v>144</v>
      </c>
      <c r="Y95" s="68">
        <v>20</v>
      </c>
      <c r="Z95" s="69" t="s">
        <v>366</v>
      </c>
    </row>
    <row r="96" spans="1:26" x14ac:dyDescent="0.25">
      <c r="A96" s="11" t="s">
        <v>458</v>
      </c>
      <c r="B96" s="11" t="s">
        <v>57</v>
      </c>
      <c r="C96" s="41">
        <v>31.86</v>
      </c>
      <c r="D96" s="11" t="s">
        <v>58</v>
      </c>
      <c r="E96" s="6">
        <v>8000</v>
      </c>
      <c r="F96" s="4">
        <f>E96/C96</f>
        <v>251.09855618330195</v>
      </c>
      <c r="G96" s="31">
        <f>E96/(Y96*Y96)</f>
        <v>15.122873345935728</v>
      </c>
      <c r="H96" s="93">
        <v>387072</v>
      </c>
      <c r="I96" s="37">
        <f>H96/1024/9</f>
        <v>42</v>
      </c>
      <c r="J96" s="88" t="s">
        <v>31</v>
      </c>
      <c r="K96" s="33">
        <f>I96/C96</f>
        <v>1.3182674199623352</v>
      </c>
      <c r="L96" s="32">
        <f>I96/(Y96*Y96)</f>
        <v>7.9395085066162566E-2</v>
      </c>
      <c r="M96" s="93">
        <v>2</v>
      </c>
      <c r="N96" s="5">
        <v>24</v>
      </c>
      <c r="O96" s="1" t="s">
        <v>42</v>
      </c>
      <c r="P96" s="96"/>
      <c r="Q96" s="96"/>
      <c r="R96" s="96" t="s">
        <v>32</v>
      </c>
      <c r="S96" s="6">
        <v>250</v>
      </c>
      <c r="T96" s="2">
        <f>S96/C96</f>
        <v>7.846829880728186</v>
      </c>
      <c r="U96" s="2">
        <f>S96/(Y96*Y96)</f>
        <v>0.47258979206049151</v>
      </c>
      <c r="V96" s="6" t="s">
        <v>33</v>
      </c>
      <c r="W96" s="37">
        <v>1</v>
      </c>
      <c r="X96" s="53">
        <v>484</v>
      </c>
      <c r="Y96" s="53">
        <v>23</v>
      </c>
      <c r="Z96" s="77" t="s">
        <v>399</v>
      </c>
    </row>
    <row r="97" spans="1:26" x14ac:dyDescent="0.25">
      <c r="A97" s="11" t="s">
        <v>238</v>
      </c>
      <c r="B97" s="11" t="s">
        <v>57</v>
      </c>
      <c r="C97" s="41">
        <v>19.260000000000002</v>
      </c>
      <c r="D97" s="11" t="s">
        <v>58</v>
      </c>
      <c r="E97" s="6">
        <v>8000</v>
      </c>
      <c r="F97" s="96">
        <v>415</v>
      </c>
      <c r="G97" s="95">
        <v>36</v>
      </c>
      <c r="H97" s="93">
        <v>387072</v>
      </c>
      <c r="I97" s="37">
        <f>H97/1024/9</f>
        <v>42</v>
      </c>
      <c r="J97" s="94" t="s">
        <v>31</v>
      </c>
      <c r="K97" s="33">
        <f>I97/C97</f>
        <v>2.1806853582554515</v>
      </c>
      <c r="L97" s="32">
        <f>I97/(Y97*Y97)</f>
        <v>0.18666666666666668</v>
      </c>
      <c r="M97" s="93">
        <v>2</v>
      </c>
      <c r="N97" s="5">
        <v>24</v>
      </c>
      <c r="O97" s="1" t="s">
        <v>42</v>
      </c>
      <c r="P97" s="96"/>
      <c r="Q97" s="96"/>
      <c r="R97" s="89" t="s">
        <v>32</v>
      </c>
      <c r="S97" s="6">
        <v>246</v>
      </c>
      <c r="T97" s="2">
        <f>S97/C97</f>
        <v>12.772585669781931</v>
      </c>
      <c r="U97" s="2">
        <f>S97/(Y97*Y97)</f>
        <v>1.0933333333333333</v>
      </c>
      <c r="V97" s="60" t="s">
        <v>33</v>
      </c>
      <c r="W97" s="64">
        <v>0.8</v>
      </c>
      <c r="X97" s="65">
        <v>324</v>
      </c>
      <c r="Y97" s="65">
        <v>15</v>
      </c>
      <c r="Z97" s="66" t="s">
        <v>228</v>
      </c>
    </row>
    <row r="98" spans="1:26" x14ac:dyDescent="0.25">
      <c r="A98" s="11" t="s">
        <v>293</v>
      </c>
      <c r="B98" s="11" t="s">
        <v>57</v>
      </c>
      <c r="C98" s="41">
        <v>19.260000000000002</v>
      </c>
      <c r="D98" s="11" t="s">
        <v>58</v>
      </c>
      <c r="E98" s="6">
        <v>8000</v>
      </c>
      <c r="F98" s="4">
        <f>E98/C98</f>
        <v>415.36863966770505</v>
      </c>
      <c r="G98" s="31">
        <f>E98/(Y98*Y98)</f>
        <v>27.681660899653981</v>
      </c>
      <c r="H98" s="93">
        <v>387072</v>
      </c>
      <c r="I98" s="37">
        <f>H98/1024/9</f>
        <v>42</v>
      </c>
      <c r="J98" s="94" t="s">
        <v>31</v>
      </c>
      <c r="K98" s="33">
        <f>I98/C98</f>
        <v>2.1806853582554515</v>
      </c>
      <c r="L98" s="32">
        <f>I98/(Y98*Y98)</f>
        <v>0.1453287197231834</v>
      </c>
      <c r="M98" s="93">
        <v>2</v>
      </c>
      <c r="N98" s="5">
        <v>24</v>
      </c>
      <c r="O98" s="1" t="s">
        <v>42</v>
      </c>
      <c r="P98" s="96"/>
      <c r="Q98" s="96"/>
      <c r="R98" s="89" t="s">
        <v>32</v>
      </c>
      <c r="S98" s="6">
        <v>178</v>
      </c>
      <c r="T98" s="2">
        <f>S98/C98</f>
        <v>9.2419522326064367</v>
      </c>
      <c r="U98" s="2">
        <f>S98/(Y98*Y98)</f>
        <v>0.61591695501730104</v>
      </c>
      <c r="V98" s="6" t="s">
        <v>33</v>
      </c>
      <c r="W98" s="37">
        <v>1</v>
      </c>
      <c r="X98" s="53">
        <v>256</v>
      </c>
      <c r="Y98" s="53">
        <v>17</v>
      </c>
      <c r="Z98" s="77" t="s">
        <v>263</v>
      </c>
    </row>
    <row r="99" spans="1:26" x14ac:dyDescent="0.25">
      <c r="A99" s="11" t="s">
        <v>159</v>
      </c>
      <c r="B99" s="11" t="s">
        <v>57</v>
      </c>
      <c r="C99" s="41">
        <v>11.16</v>
      </c>
      <c r="D99" s="11" t="s">
        <v>58</v>
      </c>
      <c r="E99" s="6">
        <v>8000</v>
      </c>
      <c r="F99" s="96">
        <v>717</v>
      </c>
      <c r="G99" s="95">
        <v>66</v>
      </c>
      <c r="H99" s="93">
        <v>387072</v>
      </c>
      <c r="I99" s="37">
        <f>H99/1024/9</f>
        <v>42</v>
      </c>
      <c r="J99" s="88" t="s">
        <v>31</v>
      </c>
      <c r="K99" s="33">
        <f>I99/C99</f>
        <v>3.7634408602150535</v>
      </c>
      <c r="L99" s="32">
        <f>I99/(Y99*Y99)</f>
        <v>0.34710743801652894</v>
      </c>
      <c r="M99" s="93">
        <v>1</v>
      </c>
      <c r="N99" s="5">
        <v>24</v>
      </c>
      <c r="O99" s="1" t="s">
        <v>42</v>
      </c>
      <c r="P99" s="96"/>
      <c r="Q99" s="96"/>
      <c r="R99" s="89" t="s">
        <v>32</v>
      </c>
      <c r="S99" s="6">
        <v>130</v>
      </c>
      <c r="T99" s="2">
        <f>S99/C99</f>
        <v>11.648745519713261</v>
      </c>
      <c r="U99" s="2">
        <f>S99/(Y99*Y99)</f>
        <v>1.0743801652892562</v>
      </c>
      <c r="V99" s="60" t="s">
        <v>33</v>
      </c>
      <c r="W99" s="64">
        <v>0.8</v>
      </c>
      <c r="X99" s="65">
        <v>169</v>
      </c>
      <c r="Y99" s="65">
        <v>11</v>
      </c>
      <c r="Z99" s="66" t="s">
        <v>157</v>
      </c>
    </row>
    <row r="100" spans="1:26" x14ac:dyDescent="0.25">
      <c r="A100" s="11" t="s">
        <v>386</v>
      </c>
      <c r="B100" s="11" t="s">
        <v>57</v>
      </c>
      <c r="C100" s="41">
        <v>17.46</v>
      </c>
      <c r="D100" s="11" t="s">
        <v>58</v>
      </c>
      <c r="E100" s="6">
        <v>8000</v>
      </c>
      <c r="F100" s="4">
        <f>E100/C100</f>
        <v>458.19014891179836</v>
      </c>
      <c r="G100" s="31">
        <f>E100/(Y100*Y100)</f>
        <v>20</v>
      </c>
      <c r="H100" s="93">
        <v>387072</v>
      </c>
      <c r="I100" s="37">
        <f>H100/1024/9</f>
        <v>42</v>
      </c>
      <c r="J100" s="94" t="s">
        <v>31</v>
      </c>
      <c r="K100" s="33">
        <f>I100/C100</f>
        <v>2.4054982817869415</v>
      </c>
      <c r="L100" s="32">
        <f>I100/(Y100*Y100)</f>
        <v>0.105</v>
      </c>
      <c r="M100" s="93">
        <v>2</v>
      </c>
      <c r="N100" s="5">
        <v>24</v>
      </c>
      <c r="O100" s="1" t="s">
        <v>42</v>
      </c>
      <c r="P100" s="96"/>
      <c r="Q100" s="96"/>
      <c r="R100" s="89" t="s">
        <v>32</v>
      </c>
      <c r="S100" s="6">
        <v>101</v>
      </c>
      <c r="T100" s="2">
        <f>S100/C100</f>
        <v>5.7846506300114546</v>
      </c>
      <c r="U100" s="2">
        <f>S100/(Y100*Y100)</f>
        <v>0.2525</v>
      </c>
      <c r="V100" s="61" t="s">
        <v>108</v>
      </c>
      <c r="W100" s="67">
        <v>0.5</v>
      </c>
      <c r="X100" s="68">
        <v>144</v>
      </c>
      <c r="Y100" s="68">
        <v>20</v>
      </c>
      <c r="Z100" s="69" t="s">
        <v>366</v>
      </c>
    </row>
    <row r="101" spans="1:26" x14ac:dyDescent="0.25">
      <c r="A101" s="11" t="s">
        <v>237</v>
      </c>
      <c r="B101" s="11" t="s">
        <v>57</v>
      </c>
      <c r="C101" s="41">
        <v>12.42</v>
      </c>
      <c r="D101" s="11" t="s">
        <v>58</v>
      </c>
      <c r="E101" s="6">
        <v>4000</v>
      </c>
      <c r="F101" s="96">
        <v>322</v>
      </c>
      <c r="G101" s="95">
        <v>18</v>
      </c>
      <c r="H101" s="93">
        <v>193536</v>
      </c>
      <c r="I101" s="37">
        <f>H101/1024/9</f>
        <v>21</v>
      </c>
      <c r="J101" s="88" t="s">
        <v>31</v>
      </c>
      <c r="K101" s="33">
        <f>I101/C101</f>
        <v>1.6908212560386473</v>
      </c>
      <c r="L101" s="32">
        <f>I101/(Y101*Y101)</f>
        <v>9.3333333333333338E-2</v>
      </c>
      <c r="M101" s="93">
        <v>2</v>
      </c>
      <c r="N101" s="5">
        <v>20</v>
      </c>
      <c r="O101" s="1" t="s">
        <v>42</v>
      </c>
      <c r="P101" s="96"/>
      <c r="Q101" s="96"/>
      <c r="R101" s="89" t="s">
        <v>32</v>
      </c>
      <c r="S101" s="6">
        <v>246</v>
      </c>
      <c r="T101" s="2">
        <f>S101/C101</f>
        <v>19.806763285024154</v>
      </c>
      <c r="U101" s="2">
        <f>S101/(Y101*Y101)</f>
        <v>1.0933333333333333</v>
      </c>
      <c r="V101" s="60" t="s">
        <v>33</v>
      </c>
      <c r="W101" s="64">
        <v>0.8</v>
      </c>
      <c r="X101" s="65">
        <v>324</v>
      </c>
      <c r="Y101" s="65">
        <v>15</v>
      </c>
      <c r="Z101" s="66" t="s">
        <v>228</v>
      </c>
    </row>
    <row r="102" spans="1:26" x14ac:dyDescent="0.25">
      <c r="A102" s="11" t="s">
        <v>292</v>
      </c>
      <c r="B102" s="11" t="s">
        <v>57</v>
      </c>
      <c r="C102" s="41">
        <v>17.190000000000001</v>
      </c>
      <c r="D102" s="11" t="s">
        <v>58</v>
      </c>
      <c r="E102" s="6">
        <v>4000</v>
      </c>
      <c r="F102" s="4">
        <f>E102/C102</f>
        <v>232.69342641070389</v>
      </c>
      <c r="G102" s="31">
        <f>E102/(Y102*Y102)</f>
        <v>13.84083044982699</v>
      </c>
      <c r="H102" s="93">
        <v>193536</v>
      </c>
      <c r="I102" s="37">
        <f>H102/1024/9</f>
        <v>21</v>
      </c>
      <c r="J102" s="88" t="s">
        <v>31</v>
      </c>
      <c r="K102" s="33">
        <f>I102/C102</f>
        <v>1.2216404886561953</v>
      </c>
      <c r="L102" s="32">
        <f>I102/(Y102*Y102)</f>
        <v>7.2664359861591699E-2</v>
      </c>
      <c r="M102" s="93">
        <v>2</v>
      </c>
      <c r="N102" s="5">
        <v>20</v>
      </c>
      <c r="O102" s="1" t="s">
        <v>42</v>
      </c>
      <c r="P102" s="96"/>
      <c r="Q102" s="96"/>
      <c r="R102" s="89" t="s">
        <v>32</v>
      </c>
      <c r="S102" s="6">
        <v>178</v>
      </c>
      <c r="T102" s="2">
        <f>S102/C102</f>
        <v>10.354857475276322</v>
      </c>
      <c r="U102" s="2">
        <f>S102/(Y102*Y102)</f>
        <v>0.61591695501730104</v>
      </c>
      <c r="V102" s="6" t="s">
        <v>33</v>
      </c>
      <c r="W102" s="37">
        <v>1</v>
      </c>
      <c r="X102" s="53">
        <v>256</v>
      </c>
      <c r="Y102" s="53">
        <v>17</v>
      </c>
      <c r="Z102" s="77" t="s">
        <v>263</v>
      </c>
    </row>
    <row r="103" spans="1:26" x14ac:dyDescent="0.25">
      <c r="A103" s="11" t="s">
        <v>158</v>
      </c>
      <c r="B103" s="11" t="s">
        <v>57</v>
      </c>
      <c r="C103" s="41">
        <v>9.6300000000000008</v>
      </c>
      <c r="D103" s="11" t="s">
        <v>58</v>
      </c>
      <c r="E103" s="6">
        <v>4000</v>
      </c>
      <c r="F103" s="96">
        <v>415</v>
      </c>
      <c r="G103" s="95">
        <v>33</v>
      </c>
      <c r="H103" s="93">
        <v>193536</v>
      </c>
      <c r="I103" s="37">
        <f>H103/1024/9</f>
        <v>21</v>
      </c>
      <c r="J103" s="94" t="s">
        <v>31</v>
      </c>
      <c r="K103" s="33">
        <f>I103/C103</f>
        <v>2.1806853582554515</v>
      </c>
      <c r="L103" s="32">
        <f>I103/(Y103*Y103)</f>
        <v>0.17355371900826447</v>
      </c>
      <c r="M103" s="93">
        <v>1</v>
      </c>
      <c r="N103" s="5">
        <v>20</v>
      </c>
      <c r="O103" s="1" t="s">
        <v>42</v>
      </c>
      <c r="P103" s="96"/>
      <c r="Q103" s="96"/>
      <c r="R103" s="89" t="s">
        <v>32</v>
      </c>
      <c r="S103" s="6">
        <v>130</v>
      </c>
      <c r="T103" s="2">
        <f>S103/C103</f>
        <v>13.499480789200414</v>
      </c>
      <c r="U103" s="2">
        <f>S103/(Y103*Y103)</f>
        <v>1.0743801652892562</v>
      </c>
      <c r="V103" s="60" t="s">
        <v>33</v>
      </c>
      <c r="W103" s="64">
        <v>0.8</v>
      </c>
      <c r="X103" s="65">
        <v>169</v>
      </c>
      <c r="Y103" s="65">
        <v>11</v>
      </c>
      <c r="Z103" s="66" t="s">
        <v>157</v>
      </c>
    </row>
    <row r="104" spans="1:26" x14ac:dyDescent="0.25">
      <c r="A104" s="11" t="s">
        <v>385</v>
      </c>
      <c r="B104" s="11" t="s">
        <v>57</v>
      </c>
      <c r="C104" s="41">
        <v>11.43</v>
      </c>
      <c r="D104" s="11" t="s">
        <v>58</v>
      </c>
      <c r="E104" s="6">
        <v>4000</v>
      </c>
      <c r="F104" s="4">
        <f>E104/C104</f>
        <v>349.9562554680665</v>
      </c>
      <c r="G104" s="31">
        <f>E104/(Y104*Y104)</f>
        <v>10</v>
      </c>
      <c r="H104" s="93">
        <v>193536</v>
      </c>
      <c r="I104" s="37">
        <f>H104/1024/9</f>
        <v>21</v>
      </c>
      <c r="J104" s="94" t="s">
        <v>31</v>
      </c>
      <c r="K104" s="33">
        <f>I104/C104</f>
        <v>1.8372703412073492</v>
      </c>
      <c r="L104" s="32">
        <f>I104/(Y104*Y104)</f>
        <v>5.2499999999999998E-2</v>
      </c>
      <c r="M104" s="93">
        <v>2</v>
      </c>
      <c r="N104" s="5">
        <v>20</v>
      </c>
      <c r="O104" s="1" t="s">
        <v>42</v>
      </c>
      <c r="P104" s="96"/>
      <c r="Q104" s="96"/>
      <c r="R104" s="1" t="s">
        <v>32</v>
      </c>
      <c r="S104" s="6">
        <v>101</v>
      </c>
      <c r="T104" s="2">
        <f>S104/C104</f>
        <v>8.8363954505686788</v>
      </c>
      <c r="U104" s="2">
        <f>S104/(Y104*Y104)</f>
        <v>0.2525</v>
      </c>
      <c r="V104" s="61" t="s">
        <v>108</v>
      </c>
      <c r="W104" s="67">
        <v>0.5</v>
      </c>
      <c r="X104" s="68">
        <v>144</v>
      </c>
      <c r="Y104" s="68">
        <v>20</v>
      </c>
      <c r="Z104" s="69" t="s">
        <v>366</v>
      </c>
    </row>
    <row r="105" spans="1:26" x14ac:dyDescent="0.25">
      <c r="A105" s="11" t="s">
        <v>236</v>
      </c>
      <c r="B105" s="11" t="s">
        <v>57</v>
      </c>
      <c r="C105" s="41">
        <v>9.2100000000000009</v>
      </c>
      <c r="D105" s="11" t="s">
        <v>58</v>
      </c>
      <c r="E105" s="6">
        <v>2000</v>
      </c>
      <c r="F105" s="96">
        <v>217</v>
      </c>
      <c r="G105" s="95">
        <v>9</v>
      </c>
      <c r="H105" s="93">
        <v>110592</v>
      </c>
      <c r="I105" s="37">
        <f>H105/1024/9</f>
        <v>12</v>
      </c>
      <c r="J105" s="94" t="s">
        <v>31</v>
      </c>
      <c r="K105" s="33">
        <f>I105/C105</f>
        <v>1.3029315960912051</v>
      </c>
      <c r="L105" s="32">
        <f>I105/(Y105*Y105)</f>
        <v>5.3333333333333337E-2</v>
      </c>
      <c r="M105" s="93">
        <v>2</v>
      </c>
      <c r="N105" s="5">
        <v>16</v>
      </c>
      <c r="O105" s="1" t="s">
        <v>42</v>
      </c>
      <c r="P105" s="96"/>
      <c r="Q105" s="96"/>
      <c r="R105" s="96" t="s">
        <v>32</v>
      </c>
      <c r="S105" s="6">
        <v>246</v>
      </c>
      <c r="T105" s="2">
        <f>S105/C105</f>
        <v>26.710097719869704</v>
      </c>
      <c r="U105" s="2">
        <f>S105/(Y105*Y105)</f>
        <v>1.0933333333333333</v>
      </c>
      <c r="V105" s="60" t="s">
        <v>33</v>
      </c>
      <c r="W105" s="64">
        <v>0.8</v>
      </c>
      <c r="X105" s="65">
        <v>324</v>
      </c>
      <c r="Y105" s="65">
        <v>15</v>
      </c>
      <c r="Z105" s="66" t="s">
        <v>228</v>
      </c>
    </row>
    <row r="106" spans="1:26" x14ac:dyDescent="0.25">
      <c r="A106" s="11" t="s">
        <v>235</v>
      </c>
      <c r="B106" s="11" t="s">
        <v>57</v>
      </c>
      <c r="C106" s="41">
        <v>8.3699999999999992</v>
      </c>
      <c r="D106" s="11" t="s">
        <v>58</v>
      </c>
      <c r="E106" s="6">
        <v>2000</v>
      </c>
      <c r="F106" s="96">
        <v>239</v>
      </c>
      <c r="G106" s="95">
        <v>9</v>
      </c>
      <c r="H106" s="93">
        <v>110592</v>
      </c>
      <c r="I106" s="37">
        <f>H106/1024/9</f>
        <v>12</v>
      </c>
      <c r="J106" s="88" t="s">
        <v>31</v>
      </c>
      <c r="K106" s="33">
        <f>I106/C106</f>
        <v>1.4336917562724016</v>
      </c>
      <c r="L106" s="32">
        <f>I106/(Y106*Y106)</f>
        <v>5.3333333333333337E-2</v>
      </c>
      <c r="M106" s="93">
        <v>2</v>
      </c>
      <c r="N106" s="5">
        <v>16</v>
      </c>
      <c r="O106" s="1" t="s">
        <v>42</v>
      </c>
      <c r="P106" s="96"/>
      <c r="Q106" s="96"/>
      <c r="R106" s="94" t="s">
        <v>32</v>
      </c>
      <c r="S106" s="6">
        <v>160</v>
      </c>
      <c r="T106" s="2">
        <f>S106/C106</f>
        <v>19.115890083632021</v>
      </c>
      <c r="U106" s="2">
        <f>S106/(Y106*Y106)</f>
        <v>0.71111111111111114</v>
      </c>
      <c r="V106" s="60" t="s">
        <v>33</v>
      </c>
      <c r="W106" s="64">
        <v>0.8</v>
      </c>
      <c r="X106" s="65">
        <v>324</v>
      </c>
      <c r="Y106" s="65">
        <v>15</v>
      </c>
      <c r="Z106" s="66" t="s">
        <v>228</v>
      </c>
    </row>
    <row r="107" spans="1:26" x14ac:dyDescent="0.25">
      <c r="A107" s="11" t="s">
        <v>156</v>
      </c>
      <c r="B107" s="11" t="s">
        <v>57</v>
      </c>
      <c r="C107" s="41">
        <v>7.11</v>
      </c>
      <c r="D107" s="11" t="s">
        <v>58</v>
      </c>
      <c r="E107" s="6">
        <v>2000</v>
      </c>
      <c r="F107" s="96">
        <v>281</v>
      </c>
      <c r="G107" s="95">
        <v>17</v>
      </c>
      <c r="H107" s="93">
        <v>110592</v>
      </c>
      <c r="I107" s="37">
        <f>H107/1024/9</f>
        <v>12</v>
      </c>
      <c r="J107" s="94" t="s">
        <v>31</v>
      </c>
      <c r="K107" s="33">
        <f>I107/C107</f>
        <v>1.6877637130801686</v>
      </c>
      <c r="L107" s="32">
        <f>I107/(Y107*Y107)</f>
        <v>9.9173553719008267E-2</v>
      </c>
      <c r="M107" s="93">
        <v>1</v>
      </c>
      <c r="N107" s="5">
        <v>16</v>
      </c>
      <c r="O107" s="1" t="s">
        <v>42</v>
      </c>
      <c r="P107" s="96"/>
      <c r="Q107" s="96"/>
      <c r="R107" s="94" t="s">
        <v>32</v>
      </c>
      <c r="S107" s="6">
        <v>130</v>
      </c>
      <c r="T107" s="2">
        <f>S107/C107</f>
        <v>18.284106891701828</v>
      </c>
      <c r="U107" s="2">
        <f>S107/(Y107*Y107)</f>
        <v>1.0743801652892562</v>
      </c>
      <c r="V107" s="60" t="s">
        <v>33</v>
      </c>
      <c r="W107" s="64">
        <v>0.8</v>
      </c>
      <c r="X107" s="65">
        <v>169</v>
      </c>
      <c r="Y107" s="65">
        <v>11</v>
      </c>
      <c r="Z107" s="66" t="s">
        <v>157</v>
      </c>
    </row>
    <row r="108" spans="1:26" x14ac:dyDescent="0.25">
      <c r="A108" s="11" t="s">
        <v>384</v>
      </c>
      <c r="B108" s="11" t="s">
        <v>57</v>
      </c>
      <c r="C108" s="41">
        <v>7.38</v>
      </c>
      <c r="D108" s="11" t="s">
        <v>58</v>
      </c>
      <c r="E108" s="6">
        <v>2000</v>
      </c>
      <c r="F108" s="4">
        <f>E108/C108</f>
        <v>271.00271002710025</v>
      </c>
      <c r="G108" s="31">
        <f>E108/(Y108*Y108)</f>
        <v>5</v>
      </c>
      <c r="H108" s="93">
        <v>110592</v>
      </c>
      <c r="I108" s="37">
        <f>H108/1024/9</f>
        <v>12</v>
      </c>
      <c r="J108" s="94" t="s">
        <v>31</v>
      </c>
      <c r="K108" s="33">
        <f>I108/C108</f>
        <v>1.6260162601626016</v>
      </c>
      <c r="L108" s="32">
        <f>I108/(Y108*Y108)</f>
        <v>0.03</v>
      </c>
      <c r="M108" s="93">
        <v>2</v>
      </c>
      <c r="N108" s="5">
        <v>16</v>
      </c>
      <c r="O108" s="1" t="s">
        <v>42</v>
      </c>
      <c r="P108" s="96"/>
      <c r="Q108" s="96"/>
      <c r="R108" s="94" t="s">
        <v>32</v>
      </c>
      <c r="S108" s="6">
        <v>101</v>
      </c>
      <c r="T108" s="2">
        <f>S108/C108</f>
        <v>13.685636856368564</v>
      </c>
      <c r="U108" s="2">
        <f>S108/(Y108*Y108)</f>
        <v>0.2525</v>
      </c>
      <c r="V108" s="61" t="s">
        <v>108</v>
      </c>
      <c r="W108" s="67">
        <v>0.5</v>
      </c>
      <c r="X108" s="68">
        <v>144</v>
      </c>
      <c r="Y108" s="68">
        <v>20</v>
      </c>
      <c r="Z108" s="69" t="s">
        <v>366</v>
      </c>
    </row>
    <row r="109" spans="1:26" x14ac:dyDescent="0.25">
      <c r="A109" s="14" t="s">
        <v>48</v>
      </c>
      <c r="B109" s="14" t="s">
        <v>29</v>
      </c>
      <c r="C109" s="42">
        <v>55.55</v>
      </c>
      <c r="D109" s="14" t="s">
        <v>30</v>
      </c>
      <c r="E109" s="6">
        <v>39000</v>
      </c>
      <c r="F109" s="96">
        <v>702</v>
      </c>
      <c r="G109" s="94">
        <v>135</v>
      </c>
      <c r="H109" s="87">
        <v>1548288</v>
      </c>
      <c r="I109" s="99">
        <f>H109/1024/9 + (64*2)</f>
        <v>296</v>
      </c>
      <c r="J109" s="96" t="s">
        <v>31</v>
      </c>
      <c r="K109" s="2">
        <f>I109/C109</f>
        <v>5.3285328532853287</v>
      </c>
      <c r="L109" s="33">
        <f>I109/(Y109*Y109)</f>
        <v>1.0242214532871972</v>
      </c>
      <c r="M109" s="87">
        <v>3</v>
      </c>
      <c r="N109" s="5">
        <v>56</v>
      </c>
      <c r="O109" s="1" t="s">
        <v>42</v>
      </c>
      <c r="P109" s="5">
        <v>1</v>
      </c>
      <c r="Q109" s="96"/>
      <c r="R109" s="89" t="s">
        <v>43</v>
      </c>
      <c r="S109" s="6">
        <v>192</v>
      </c>
      <c r="T109" s="2">
        <f>S109/C109</f>
        <v>3.4563456345634567</v>
      </c>
      <c r="U109" s="2">
        <f>S109/(Y109*Y109)</f>
        <v>0.66435986159169547</v>
      </c>
      <c r="V109" s="60" t="s">
        <v>33</v>
      </c>
      <c r="W109" s="100">
        <v>0.8</v>
      </c>
      <c r="X109" s="101">
        <v>400</v>
      </c>
      <c r="Y109" s="101">
        <v>17</v>
      </c>
      <c r="Z109" s="66" t="s">
        <v>49</v>
      </c>
    </row>
    <row r="110" spans="1:26" x14ac:dyDescent="0.25">
      <c r="A110" s="14" t="s">
        <v>45</v>
      </c>
      <c r="B110" s="14" t="s">
        <v>29</v>
      </c>
      <c r="C110" s="42">
        <v>38.89</v>
      </c>
      <c r="D110" s="14" t="s">
        <v>30</v>
      </c>
      <c r="E110" s="6">
        <v>39000</v>
      </c>
      <c r="F110" s="96">
        <v>1003</v>
      </c>
      <c r="G110" s="94">
        <v>390</v>
      </c>
      <c r="H110" s="93">
        <v>1548288</v>
      </c>
      <c r="I110" s="99">
        <f>H110/1024/9 + (64*2)</f>
        <v>296</v>
      </c>
      <c r="J110" s="96" t="s">
        <v>31</v>
      </c>
      <c r="K110" s="2">
        <f>I110/C110</f>
        <v>7.6112111082540501</v>
      </c>
      <c r="L110" s="33">
        <f>I110/(Y110*Y110)</f>
        <v>2.96</v>
      </c>
      <c r="M110" s="93">
        <v>3</v>
      </c>
      <c r="N110" s="5">
        <v>56</v>
      </c>
      <c r="O110" s="1" t="s">
        <v>42</v>
      </c>
      <c r="P110" s="5">
        <v>1</v>
      </c>
      <c r="Q110" s="96"/>
      <c r="R110" s="89" t="s">
        <v>43</v>
      </c>
      <c r="S110" s="6">
        <v>40</v>
      </c>
      <c r="T110" s="2">
        <f>S110/C110</f>
        <v>1.0285420416559528</v>
      </c>
      <c r="U110" s="2">
        <f>S110/(Y110*Y110)</f>
        <v>0.4</v>
      </c>
      <c r="V110" s="86" t="s">
        <v>46</v>
      </c>
      <c r="W110" s="102">
        <v>0.5</v>
      </c>
      <c r="X110" s="17">
        <v>72</v>
      </c>
      <c r="Y110" s="17">
        <v>10</v>
      </c>
      <c r="Z110" s="81" t="s">
        <v>47</v>
      </c>
    </row>
    <row r="111" spans="1:26" x14ac:dyDescent="0.25">
      <c r="A111" s="16" t="s">
        <v>68</v>
      </c>
      <c r="B111" s="16" t="s">
        <v>29</v>
      </c>
      <c r="C111" s="43">
        <v>44.44</v>
      </c>
      <c r="D111" s="16" t="s">
        <v>51</v>
      </c>
      <c r="E111" s="6">
        <v>84000</v>
      </c>
      <c r="F111" s="96">
        <v>1890</v>
      </c>
      <c r="G111" s="94">
        <v>115</v>
      </c>
      <c r="H111" s="93">
        <v>3833856</v>
      </c>
      <c r="I111" s="99">
        <f>H111/1024/9</f>
        <v>416</v>
      </c>
      <c r="J111" s="96" t="s">
        <v>31</v>
      </c>
      <c r="K111" s="2">
        <f>I111/C111</f>
        <v>9.3609360936093609</v>
      </c>
      <c r="L111" s="33">
        <f>I111/(Y111*Y111)</f>
        <v>0.57064471879286693</v>
      </c>
      <c r="M111" s="93">
        <v>4</v>
      </c>
      <c r="N111" s="5">
        <v>156</v>
      </c>
      <c r="O111" s="1" t="s">
        <v>42</v>
      </c>
      <c r="P111" s="96"/>
      <c r="Q111" s="96"/>
      <c r="R111" s="96" t="s">
        <v>43</v>
      </c>
      <c r="S111" s="6">
        <v>365</v>
      </c>
      <c r="T111" s="2">
        <f>S111/C111</f>
        <v>8.2133213321332139</v>
      </c>
      <c r="U111" s="2">
        <f>S111/(Y111*Y111)</f>
        <v>0.5006858710562414</v>
      </c>
      <c r="V111" s="60" t="s">
        <v>33</v>
      </c>
      <c r="W111" s="100">
        <v>0.8</v>
      </c>
      <c r="X111" s="101">
        <v>756</v>
      </c>
      <c r="Y111" s="101">
        <v>27</v>
      </c>
      <c r="Z111" s="66" t="s">
        <v>69</v>
      </c>
    </row>
    <row r="112" spans="1:26" x14ac:dyDescent="0.25">
      <c r="A112" s="16" t="s">
        <v>66</v>
      </c>
      <c r="B112" s="16" t="s">
        <v>29</v>
      </c>
      <c r="C112" s="43">
        <v>36.869999999999997</v>
      </c>
      <c r="D112" s="16" t="s">
        <v>51</v>
      </c>
      <c r="E112" s="6">
        <v>84000</v>
      </c>
      <c r="F112" s="96">
        <v>2278</v>
      </c>
      <c r="G112" s="94">
        <v>159</v>
      </c>
      <c r="H112" s="93">
        <v>3833856</v>
      </c>
      <c r="I112" s="99">
        <f>H112/1024/9</f>
        <v>416</v>
      </c>
      <c r="J112" s="96" t="s">
        <v>31</v>
      </c>
      <c r="K112" s="2">
        <f>I112/C112</f>
        <v>11.282885815025766</v>
      </c>
      <c r="L112" s="33">
        <f>I112/(Y112*Y112)</f>
        <v>0.7863894139886578</v>
      </c>
      <c r="M112" s="93">
        <v>4</v>
      </c>
      <c r="N112" s="5">
        <v>156</v>
      </c>
      <c r="O112" s="1" t="s">
        <v>42</v>
      </c>
      <c r="P112" s="96"/>
      <c r="Q112" s="96"/>
      <c r="R112" s="96" t="s">
        <v>43</v>
      </c>
      <c r="S112" s="6">
        <v>259</v>
      </c>
      <c r="T112" s="2">
        <f>S112/C112</f>
        <v>7.0246813127203698</v>
      </c>
      <c r="U112" s="2">
        <f>S112/(Y112*Y112)</f>
        <v>0.4896030245746692</v>
      </c>
      <c r="V112" s="60" t="s">
        <v>33</v>
      </c>
      <c r="W112" s="100">
        <v>0.8</v>
      </c>
      <c r="X112" s="101">
        <v>554</v>
      </c>
      <c r="Y112" s="101">
        <v>23</v>
      </c>
      <c r="Z112" s="66" t="s">
        <v>67</v>
      </c>
    </row>
    <row r="113" spans="1:26" x14ac:dyDescent="0.25">
      <c r="A113" s="16" t="s">
        <v>65</v>
      </c>
      <c r="B113" s="16" t="s">
        <v>29</v>
      </c>
      <c r="C113" s="43">
        <v>38.08</v>
      </c>
      <c r="D113" s="16" t="s">
        <v>51</v>
      </c>
      <c r="E113" s="6">
        <v>84000</v>
      </c>
      <c r="F113" s="96">
        <v>2206</v>
      </c>
      <c r="G113" s="94">
        <v>291</v>
      </c>
      <c r="H113" s="93">
        <v>3833856</v>
      </c>
      <c r="I113" s="99">
        <f>H113/1024/9</f>
        <v>416</v>
      </c>
      <c r="J113" s="96" t="s">
        <v>31</v>
      </c>
      <c r="K113" s="2">
        <f>I113/C113</f>
        <v>10.92436974789916</v>
      </c>
      <c r="L113" s="33">
        <f>I113/(Y113*Y113)</f>
        <v>1.439446366782007</v>
      </c>
      <c r="M113" s="93">
        <v>4</v>
      </c>
      <c r="N113" s="5">
        <v>156</v>
      </c>
      <c r="O113" s="1" t="s">
        <v>42</v>
      </c>
      <c r="P113" s="5">
        <v>2</v>
      </c>
      <c r="Q113" s="96"/>
      <c r="R113" s="89" t="s">
        <v>43</v>
      </c>
      <c r="S113" s="6">
        <v>205</v>
      </c>
      <c r="T113" s="2">
        <f>S113/C113</f>
        <v>5.3834033613445378</v>
      </c>
      <c r="U113" s="2">
        <f>S113/(Y113*Y113)</f>
        <v>0.70934256055363321</v>
      </c>
      <c r="V113" s="60" t="s">
        <v>33</v>
      </c>
      <c r="W113" s="100">
        <v>0.8</v>
      </c>
      <c r="X113" s="101">
        <v>381</v>
      </c>
      <c r="Y113" s="101">
        <v>17</v>
      </c>
      <c r="Z113" s="66" t="s">
        <v>62</v>
      </c>
    </row>
    <row r="114" spans="1:26" x14ac:dyDescent="0.25">
      <c r="A114" s="16" t="s">
        <v>64</v>
      </c>
      <c r="B114" s="16" t="s">
        <v>29</v>
      </c>
      <c r="C114" s="43">
        <v>23.48</v>
      </c>
      <c r="D114" s="16" t="s">
        <v>51</v>
      </c>
      <c r="E114" s="6">
        <v>44000</v>
      </c>
      <c r="F114" s="96">
        <v>1874</v>
      </c>
      <c r="G114" s="94">
        <v>152</v>
      </c>
      <c r="H114" s="93">
        <v>1990656</v>
      </c>
      <c r="I114" s="99">
        <f>H114/1024/9</f>
        <v>216</v>
      </c>
      <c r="J114" s="96" t="s">
        <v>31</v>
      </c>
      <c r="K114" s="2">
        <f>I114/C114</f>
        <v>9.1993185689948884</v>
      </c>
      <c r="L114" s="33">
        <f>I114/(Y114*Y114)</f>
        <v>0.74740484429065746</v>
      </c>
      <c r="M114" s="93">
        <v>4</v>
      </c>
      <c r="N114" s="5">
        <v>72</v>
      </c>
      <c r="O114" s="1" t="s">
        <v>42</v>
      </c>
      <c r="P114" s="96"/>
      <c r="Q114" s="96"/>
      <c r="R114" s="89" t="s">
        <v>43</v>
      </c>
      <c r="S114" s="6">
        <v>203</v>
      </c>
      <c r="T114" s="2">
        <f>S114/C114</f>
        <v>8.6456558773424188</v>
      </c>
      <c r="U114" s="2">
        <f>S114/(Y114*Y114)</f>
        <v>0.70242214532871972</v>
      </c>
      <c r="V114" s="60" t="s">
        <v>33</v>
      </c>
      <c r="W114" s="100">
        <v>0.8</v>
      </c>
      <c r="X114" s="101">
        <v>381</v>
      </c>
      <c r="Y114" s="101">
        <v>17</v>
      </c>
      <c r="Z114" s="66" t="s">
        <v>62</v>
      </c>
    </row>
    <row r="115" spans="1:26" x14ac:dyDescent="0.25">
      <c r="A115" s="16" t="s">
        <v>60</v>
      </c>
      <c r="B115" s="16" t="s">
        <v>29</v>
      </c>
      <c r="C115" s="43">
        <v>15.86</v>
      </c>
      <c r="D115" s="16" t="s">
        <v>51</v>
      </c>
      <c r="E115" s="6">
        <v>44000</v>
      </c>
      <c r="F115" s="96">
        <v>2774</v>
      </c>
      <c r="G115" s="94">
        <v>224</v>
      </c>
      <c r="H115" s="93">
        <v>1990656</v>
      </c>
      <c r="I115" s="99">
        <f>H115/1024/9</f>
        <v>216</v>
      </c>
      <c r="J115" s="96" t="s">
        <v>31</v>
      </c>
      <c r="K115" s="2">
        <f>I115/C115</f>
        <v>13.619167717528374</v>
      </c>
      <c r="L115" s="33">
        <f>I115/(Y115*Y115)</f>
        <v>1.1020408163265305</v>
      </c>
      <c r="M115" s="93">
        <v>4</v>
      </c>
      <c r="N115" s="5">
        <v>72</v>
      </c>
      <c r="O115" s="1" t="s">
        <v>42</v>
      </c>
      <c r="P115" s="96"/>
      <c r="Q115" s="96"/>
      <c r="R115" s="1" t="s">
        <v>43</v>
      </c>
      <c r="S115" s="6">
        <v>197</v>
      </c>
      <c r="T115" s="2">
        <f>S115/C115</f>
        <v>12.421185372005045</v>
      </c>
      <c r="U115" s="2">
        <f>S115/(Y115*Y115)</f>
        <v>1.0051020408163265</v>
      </c>
      <c r="V115" s="60" t="s">
        <v>33</v>
      </c>
      <c r="W115" s="100">
        <v>0.8</v>
      </c>
      <c r="X115" s="101">
        <v>256</v>
      </c>
      <c r="Y115" s="101">
        <v>14</v>
      </c>
      <c r="Z115" s="66" t="s">
        <v>54</v>
      </c>
    </row>
    <row r="116" spans="1:26" x14ac:dyDescent="0.25">
      <c r="A116" s="16" t="s">
        <v>55</v>
      </c>
      <c r="B116" s="16" t="s">
        <v>29</v>
      </c>
      <c r="C116" s="43">
        <v>9.2899999999999991</v>
      </c>
      <c r="D116" s="16" t="s">
        <v>51</v>
      </c>
      <c r="E116" s="6">
        <v>24000</v>
      </c>
      <c r="F116" s="96">
        <v>2583</v>
      </c>
      <c r="G116" s="94">
        <v>122</v>
      </c>
      <c r="H116" s="93">
        <v>1032192</v>
      </c>
      <c r="I116" s="99">
        <f>H116/1024/9</f>
        <v>112</v>
      </c>
      <c r="J116" s="96" t="s">
        <v>31</v>
      </c>
      <c r="K116" s="2">
        <f>I116/C116</f>
        <v>12.055974165769646</v>
      </c>
      <c r="L116" s="33">
        <f>I116/(Y116*Y116)</f>
        <v>0.5714285714285714</v>
      </c>
      <c r="M116" s="93">
        <v>2</v>
      </c>
      <c r="N116" s="5">
        <v>28</v>
      </c>
      <c r="O116" s="1" t="s">
        <v>42</v>
      </c>
      <c r="P116" s="96"/>
      <c r="Q116" s="96"/>
      <c r="R116" s="96" t="s">
        <v>43</v>
      </c>
      <c r="S116" s="6">
        <v>197</v>
      </c>
      <c r="T116" s="2">
        <f>S116/C116</f>
        <v>21.205597416576968</v>
      </c>
      <c r="U116" s="2">
        <f>S116/(Y116*Y116)</f>
        <v>1.0051020408163265</v>
      </c>
      <c r="V116" s="60" t="s">
        <v>33</v>
      </c>
      <c r="W116" s="100">
        <v>0.8</v>
      </c>
      <c r="X116" s="101">
        <v>256</v>
      </c>
      <c r="Y116" s="101">
        <v>14</v>
      </c>
      <c r="Z116" s="66" t="s">
        <v>54</v>
      </c>
    </row>
    <row r="117" spans="1:26" x14ac:dyDescent="0.25">
      <c r="A117" s="16" t="s">
        <v>63</v>
      </c>
      <c r="B117" s="16" t="s">
        <v>29</v>
      </c>
      <c r="C117" s="43">
        <v>11.51</v>
      </c>
      <c r="D117" s="16" t="s">
        <v>51</v>
      </c>
      <c r="E117" s="6">
        <v>24000</v>
      </c>
      <c r="F117" s="96">
        <v>2085</v>
      </c>
      <c r="G117" s="94">
        <v>83</v>
      </c>
      <c r="H117" s="93">
        <v>1032192</v>
      </c>
      <c r="I117" s="99">
        <f>H117/1024/9</f>
        <v>112</v>
      </c>
      <c r="J117" s="96" t="s">
        <v>31</v>
      </c>
      <c r="K117" s="2">
        <f>I117/C117</f>
        <v>9.730668983492615</v>
      </c>
      <c r="L117" s="33">
        <f>I117/(Y117*Y117)</f>
        <v>0.38754325259515571</v>
      </c>
      <c r="M117" s="93">
        <v>2</v>
      </c>
      <c r="N117" s="5">
        <v>28</v>
      </c>
      <c r="O117" s="1" t="s">
        <v>42</v>
      </c>
      <c r="P117" s="96"/>
      <c r="Q117" s="96"/>
      <c r="R117" s="89" t="s">
        <v>43</v>
      </c>
      <c r="S117" s="6">
        <v>197</v>
      </c>
      <c r="T117" s="2">
        <f>S117/C117</f>
        <v>17.115551694178976</v>
      </c>
      <c r="U117" s="2">
        <f>S117/(Y117*Y117)</f>
        <v>0.68166089965397925</v>
      </c>
      <c r="V117" s="60" t="s">
        <v>33</v>
      </c>
      <c r="W117" s="100">
        <v>0.8</v>
      </c>
      <c r="X117" s="101">
        <v>381</v>
      </c>
      <c r="Y117" s="101">
        <v>17</v>
      </c>
      <c r="Z117" s="66" t="s">
        <v>62</v>
      </c>
    </row>
    <row r="118" spans="1:26" x14ac:dyDescent="0.25">
      <c r="A118" s="16" t="s">
        <v>53</v>
      </c>
      <c r="B118" s="16" t="s">
        <v>29</v>
      </c>
      <c r="C118" s="43">
        <v>6.57</v>
      </c>
      <c r="D118" s="16" t="s">
        <v>51</v>
      </c>
      <c r="E118" s="6">
        <v>12000</v>
      </c>
      <c r="F118" s="96">
        <v>1826</v>
      </c>
      <c r="G118" s="94">
        <v>61</v>
      </c>
      <c r="H118" s="87">
        <v>589824</v>
      </c>
      <c r="I118" s="99">
        <f>H118/1024/9</f>
        <v>64</v>
      </c>
      <c r="J118" s="96" t="s">
        <v>31</v>
      </c>
      <c r="K118" s="2">
        <f>I118/C118</f>
        <v>9.7412480974124804</v>
      </c>
      <c r="L118" s="33">
        <f>I118/(Y118*Y118)</f>
        <v>0.32653061224489793</v>
      </c>
      <c r="M118" s="87">
        <v>2</v>
      </c>
      <c r="N118" s="5">
        <v>28</v>
      </c>
      <c r="O118" s="1" t="s">
        <v>42</v>
      </c>
      <c r="P118" s="96"/>
      <c r="Q118" s="96"/>
      <c r="R118" s="96" t="s">
        <v>43</v>
      </c>
      <c r="S118" s="6">
        <v>197</v>
      </c>
      <c r="T118" s="2">
        <f>S118/C118</f>
        <v>29.984779299847791</v>
      </c>
      <c r="U118" s="2">
        <f>S118/(Y118*Y118)</f>
        <v>1.0051020408163265</v>
      </c>
      <c r="V118" s="60" t="s">
        <v>33</v>
      </c>
      <c r="W118" s="100">
        <v>0.8</v>
      </c>
      <c r="X118" s="101">
        <v>256</v>
      </c>
      <c r="Y118" s="101">
        <v>14</v>
      </c>
      <c r="Z118" s="66" t="s">
        <v>54</v>
      </c>
    </row>
    <row r="119" spans="1:26" x14ac:dyDescent="0.25">
      <c r="A119" s="16" t="s">
        <v>61</v>
      </c>
      <c r="B119" s="16" t="s">
        <v>29</v>
      </c>
      <c r="C119" s="43">
        <v>8.1300000000000008</v>
      </c>
      <c r="D119" s="16" t="s">
        <v>51</v>
      </c>
      <c r="E119" s="6">
        <v>12000</v>
      </c>
      <c r="F119" s="96">
        <v>1476</v>
      </c>
      <c r="G119" s="94">
        <v>42</v>
      </c>
      <c r="H119" s="87">
        <v>589824</v>
      </c>
      <c r="I119" s="99">
        <f>H119/1024/9</f>
        <v>64</v>
      </c>
      <c r="J119" s="96" t="s">
        <v>31</v>
      </c>
      <c r="K119" s="2">
        <f>I119/C119</f>
        <v>7.8720787207872069</v>
      </c>
      <c r="L119" s="33">
        <f>I119/(Y119*Y119)</f>
        <v>0.22145328719723184</v>
      </c>
      <c r="M119" s="87">
        <v>2</v>
      </c>
      <c r="N119" s="5">
        <v>28</v>
      </c>
      <c r="O119" s="1" t="s">
        <v>42</v>
      </c>
      <c r="P119" s="96"/>
      <c r="Q119" s="96"/>
      <c r="R119" s="96" t="s">
        <v>43</v>
      </c>
      <c r="S119" s="6">
        <v>197</v>
      </c>
      <c r="T119" s="2">
        <f>S119/C119</f>
        <v>24.23124231242312</v>
      </c>
      <c r="U119" s="2">
        <f>S119/(Y119*Y119)</f>
        <v>0.68166089965397925</v>
      </c>
      <c r="V119" s="60" t="s">
        <v>33</v>
      </c>
      <c r="W119" s="100">
        <v>0.8</v>
      </c>
      <c r="X119" s="101">
        <v>381</v>
      </c>
      <c r="Y119" s="101">
        <v>17</v>
      </c>
      <c r="Z119" s="66" t="s">
        <v>62</v>
      </c>
    </row>
    <row r="120" spans="1:26" x14ac:dyDescent="0.25">
      <c r="A120" s="16" t="s">
        <v>77</v>
      </c>
      <c r="B120" s="16" t="s">
        <v>29</v>
      </c>
      <c r="C120" s="43">
        <v>58.78</v>
      </c>
      <c r="D120" s="16" t="s">
        <v>71</v>
      </c>
      <c r="E120" s="6">
        <v>84000</v>
      </c>
      <c r="F120" s="96">
        <v>1429</v>
      </c>
      <c r="G120" s="94">
        <v>159</v>
      </c>
      <c r="H120" s="93">
        <v>3833856</v>
      </c>
      <c r="I120" s="99">
        <f>H120/1024/9</f>
        <v>416</v>
      </c>
      <c r="J120" s="96" t="s">
        <v>31</v>
      </c>
      <c r="K120" s="2">
        <f>I120/C120</f>
        <v>7.0772371554950659</v>
      </c>
      <c r="L120" s="33">
        <f>I120/(Y120*Y120)</f>
        <v>0.7863894139886578</v>
      </c>
      <c r="M120" s="93">
        <v>4</v>
      </c>
      <c r="N120" s="5">
        <v>156</v>
      </c>
      <c r="O120" s="1" t="s">
        <v>42</v>
      </c>
      <c r="P120" s="5">
        <v>4</v>
      </c>
      <c r="Q120" s="96"/>
      <c r="R120" s="89" t="s">
        <v>43</v>
      </c>
      <c r="S120" s="6">
        <v>259</v>
      </c>
      <c r="T120" s="2">
        <f>S120/C120</f>
        <v>4.4062606328683227</v>
      </c>
      <c r="U120" s="2">
        <f>S120/(Y120*Y120)</f>
        <v>0.4896030245746692</v>
      </c>
      <c r="V120" s="60" t="s">
        <v>33</v>
      </c>
      <c r="W120" s="100">
        <v>0.8</v>
      </c>
      <c r="X120" s="101">
        <v>554</v>
      </c>
      <c r="Y120" s="101">
        <v>23</v>
      </c>
      <c r="Z120" s="66" t="s">
        <v>67</v>
      </c>
    </row>
    <row r="121" spans="1:26" x14ac:dyDescent="0.25">
      <c r="A121" s="16" t="s">
        <v>75</v>
      </c>
      <c r="B121" s="16" t="s">
        <v>29</v>
      </c>
      <c r="C121" s="43">
        <v>49.89</v>
      </c>
      <c r="D121" s="16" t="s">
        <v>71</v>
      </c>
      <c r="E121" s="6">
        <v>84000</v>
      </c>
      <c r="F121" s="96">
        <v>1684</v>
      </c>
      <c r="G121" s="94">
        <v>291</v>
      </c>
      <c r="H121" s="93">
        <v>3833856</v>
      </c>
      <c r="I121" s="99">
        <f>H121/1024/9</f>
        <v>416</v>
      </c>
      <c r="J121" s="96" t="s">
        <v>31</v>
      </c>
      <c r="K121" s="2">
        <f>I121/C121</f>
        <v>8.3383443575866902</v>
      </c>
      <c r="L121" s="33">
        <f>I121/(Y121*Y121)</f>
        <v>1.439446366782007</v>
      </c>
      <c r="M121" s="93">
        <v>4</v>
      </c>
      <c r="N121" s="5">
        <v>156</v>
      </c>
      <c r="O121" s="1" t="s">
        <v>42</v>
      </c>
      <c r="P121" s="5">
        <v>4</v>
      </c>
      <c r="Q121" s="96"/>
      <c r="R121" s="89" t="s">
        <v>43</v>
      </c>
      <c r="S121" s="6">
        <v>205</v>
      </c>
      <c r="T121" s="2">
        <f>S121/C121</f>
        <v>4.109039887753057</v>
      </c>
      <c r="U121" s="2">
        <f>S121/(Y121*Y121)</f>
        <v>0.70934256055363321</v>
      </c>
      <c r="V121" s="60" t="s">
        <v>33</v>
      </c>
      <c r="W121" s="100">
        <v>0.8</v>
      </c>
      <c r="X121" s="101">
        <v>381</v>
      </c>
      <c r="Y121" s="101">
        <v>17</v>
      </c>
      <c r="Z121" s="66" t="s">
        <v>62</v>
      </c>
    </row>
    <row r="122" spans="1:26" x14ac:dyDescent="0.25">
      <c r="A122" s="16" t="s">
        <v>76</v>
      </c>
      <c r="B122" s="16" t="s">
        <v>29</v>
      </c>
      <c r="C122" s="43">
        <v>36.869999999999997</v>
      </c>
      <c r="D122" s="16" t="s">
        <v>71</v>
      </c>
      <c r="E122" s="6">
        <v>44000</v>
      </c>
      <c r="F122" s="96">
        <v>1193</v>
      </c>
      <c r="G122" s="94">
        <v>83</v>
      </c>
      <c r="H122" s="93">
        <v>1990656</v>
      </c>
      <c r="I122" s="99">
        <f>H122/1024/9</f>
        <v>216</v>
      </c>
      <c r="J122" s="96" t="s">
        <v>31</v>
      </c>
      <c r="K122" s="2">
        <f>I122/C122</f>
        <v>5.8584214808787634</v>
      </c>
      <c r="L122" s="33">
        <f>I122/(Y122*Y122)</f>
        <v>0.40831758034026466</v>
      </c>
      <c r="M122" s="93">
        <v>4</v>
      </c>
      <c r="N122" s="5">
        <v>156</v>
      </c>
      <c r="O122" s="1" t="s">
        <v>42</v>
      </c>
      <c r="P122" s="5">
        <v>4</v>
      </c>
      <c r="Q122" s="96"/>
      <c r="R122" s="1" t="s">
        <v>43</v>
      </c>
      <c r="S122" s="6">
        <v>245</v>
      </c>
      <c r="T122" s="2">
        <f>S122/C122</f>
        <v>6.6449688093300789</v>
      </c>
      <c r="U122" s="2">
        <f>S122/(Y122*Y122)</f>
        <v>0.46313799621928164</v>
      </c>
      <c r="V122" s="60" t="s">
        <v>33</v>
      </c>
      <c r="W122" s="100">
        <v>0.8</v>
      </c>
      <c r="X122" s="101">
        <v>554</v>
      </c>
      <c r="Y122" s="101">
        <v>23</v>
      </c>
      <c r="Z122" s="66" t="s">
        <v>67</v>
      </c>
    </row>
    <row r="123" spans="1:26" x14ac:dyDescent="0.25">
      <c r="A123" s="16" t="s">
        <v>74</v>
      </c>
      <c r="B123" s="16" t="s">
        <v>29</v>
      </c>
      <c r="C123" s="43">
        <v>31.26</v>
      </c>
      <c r="D123" s="16" t="s">
        <v>71</v>
      </c>
      <c r="E123" s="6">
        <v>44000</v>
      </c>
      <c r="F123" s="96">
        <v>1408</v>
      </c>
      <c r="G123" s="94">
        <v>152</v>
      </c>
      <c r="H123" s="93">
        <v>1990656</v>
      </c>
      <c r="I123" s="99">
        <f>H123/1024/9</f>
        <v>216</v>
      </c>
      <c r="J123" s="96" t="s">
        <v>31</v>
      </c>
      <c r="K123" s="2">
        <f>I123/C123</f>
        <v>6.90978886756238</v>
      </c>
      <c r="L123" s="33">
        <f>I123/(Y123*Y123)</f>
        <v>0.74740484429065746</v>
      </c>
      <c r="M123" s="93">
        <v>4</v>
      </c>
      <c r="N123" s="5">
        <v>156</v>
      </c>
      <c r="O123" s="1" t="s">
        <v>42</v>
      </c>
      <c r="P123" s="5">
        <v>4</v>
      </c>
      <c r="Q123" s="96"/>
      <c r="R123" s="89" t="s">
        <v>43</v>
      </c>
      <c r="S123" s="6">
        <v>203</v>
      </c>
      <c r="T123" s="2">
        <f>S123/C123</f>
        <v>6.4939219449776067</v>
      </c>
      <c r="U123" s="2">
        <f>S123/(Y123*Y123)</f>
        <v>0.70242214532871972</v>
      </c>
      <c r="V123" s="60" t="s">
        <v>33</v>
      </c>
      <c r="W123" s="100">
        <v>0.8</v>
      </c>
      <c r="X123" s="101">
        <v>381</v>
      </c>
      <c r="Y123" s="101">
        <v>17</v>
      </c>
      <c r="Z123" s="66" t="s">
        <v>62</v>
      </c>
    </row>
    <row r="124" spans="1:26" x14ac:dyDescent="0.25">
      <c r="A124" s="16" t="s">
        <v>70</v>
      </c>
      <c r="B124" s="16" t="s">
        <v>29</v>
      </c>
      <c r="C124" s="43">
        <v>18.38</v>
      </c>
      <c r="D124" s="16" t="s">
        <v>71</v>
      </c>
      <c r="E124" s="6">
        <v>24000</v>
      </c>
      <c r="F124" s="96">
        <v>1306</v>
      </c>
      <c r="G124" s="94">
        <v>83</v>
      </c>
      <c r="H124" s="93">
        <v>1032192</v>
      </c>
      <c r="I124" s="99">
        <f>H124/1024/9</f>
        <v>112</v>
      </c>
      <c r="J124" s="96" t="s">
        <v>31</v>
      </c>
      <c r="K124" s="2">
        <f>I124/C124</f>
        <v>6.0935799782372149</v>
      </c>
      <c r="L124" s="33">
        <f>I124/(Y124*Y124)</f>
        <v>0.38754325259515571</v>
      </c>
      <c r="M124" s="93">
        <v>2</v>
      </c>
      <c r="N124" s="5">
        <v>156</v>
      </c>
      <c r="O124" s="1" t="s">
        <v>42</v>
      </c>
      <c r="P124" s="5">
        <v>2</v>
      </c>
      <c r="Q124" s="96"/>
      <c r="R124" s="89" t="s">
        <v>43</v>
      </c>
      <c r="S124" s="6">
        <v>197</v>
      </c>
      <c r="T124" s="2">
        <f>S124/C124</f>
        <v>10.71817192600653</v>
      </c>
      <c r="U124" s="2">
        <f>S124/(Y124*Y124)</f>
        <v>0.68166089965397925</v>
      </c>
      <c r="V124" s="60" t="s">
        <v>33</v>
      </c>
      <c r="W124" s="100">
        <v>0.8</v>
      </c>
      <c r="X124" s="101">
        <v>381</v>
      </c>
      <c r="Y124" s="101">
        <v>17</v>
      </c>
      <c r="Z124" s="66" t="s">
        <v>62</v>
      </c>
    </row>
    <row r="125" spans="1:26" x14ac:dyDescent="0.25">
      <c r="A125" s="16" t="s">
        <v>83</v>
      </c>
      <c r="B125" s="16" t="s">
        <v>29</v>
      </c>
      <c r="C125" s="43">
        <v>6.06</v>
      </c>
      <c r="D125" s="16" t="s">
        <v>84</v>
      </c>
      <c r="E125" s="6">
        <v>5280</v>
      </c>
      <c r="F125" s="96">
        <v>871</v>
      </c>
      <c r="G125" s="94">
        <v>108</v>
      </c>
      <c r="H125" s="93">
        <v>1171456</v>
      </c>
      <c r="I125" s="99">
        <f>H125/1024/8</f>
        <v>143</v>
      </c>
      <c r="J125" s="96" t="s">
        <v>80</v>
      </c>
      <c r="K125" s="2">
        <f>I125/C125</f>
        <v>23.597359735973598</v>
      </c>
      <c r="L125" s="33">
        <f>I125/(Y125*Y125)</f>
        <v>2.9183673469387754</v>
      </c>
      <c r="M125" s="93">
        <v>1</v>
      </c>
      <c r="N125" s="5">
        <v>8</v>
      </c>
      <c r="O125" s="1" t="s">
        <v>42</v>
      </c>
      <c r="P125" s="89"/>
      <c r="Q125" s="96"/>
      <c r="R125" s="89" t="s">
        <v>43</v>
      </c>
      <c r="S125" s="6">
        <v>39</v>
      </c>
      <c r="T125" s="2">
        <f>S125/C125</f>
        <v>6.435643564356436</v>
      </c>
      <c r="U125" s="2">
        <f>S125/(Y125*Y125)</f>
        <v>0.79591836734693877</v>
      </c>
      <c r="V125" s="85" t="s">
        <v>46</v>
      </c>
      <c r="W125" s="103">
        <v>0.5</v>
      </c>
      <c r="X125" s="19">
        <v>48</v>
      </c>
      <c r="Y125" s="19">
        <v>7</v>
      </c>
      <c r="Z125" s="80" t="s">
        <v>85</v>
      </c>
    </row>
    <row r="126" spans="1:26" x14ac:dyDescent="0.25">
      <c r="A126" s="18" t="s">
        <v>94</v>
      </c>
      <c r="B126" s="18" t="s">
        <v>29</v>
      </c>
      <c r="C126" s="44">
        <v>5.3</v>
      </c>
      <c r="D126" s="18" t="s">
        <v>87</v>
      </c>
      <c r="E126" s="6">
        <v>3520</v>
      </c>
      <c r="F126" s="96">
        <v>664</v>
      </c>
      <c r="G126" s="94">
        <v>72</v>
      </c>
      <c r="H126" s="93">
        <v>81920</v>
      </c>
      <c r="I126" s="99">
        <f>H126/1024/8</f>
        <v>10</v>
      </c>
      <c r="J126" s="96" t="s">
        <v>80</v>
      </c>
      <c r="K126" s="2">
        <f>I126/C126</f>
        <v>1.8867924528301887</v>
      </c>
      <c r="L126" s="33">
        <f>I126/(Y126*Y126)</f>
        <v>0.20408163265306123</v>
      </c>
      <c r="M126" s="93">
        <v>1</v>
      </c>
      <c r="N126" s="5">
        <v>4</v>
      </c>
      <c r="O126" s="1" t="s">
        <v>42</v>
      </c>
      <c r="P126" s="89"/>
      <c r="Q126" s="96"/>
      <c r="R126" s="89" t="s">
        <v>43</v>
      </c>
      <c r="S126" s="6">
        <v>39</v>
      </c>
      <c r="T126" s="2">
        <f>S126/C126</f>
        <v>7.3584905660377364</v>
      </c>
      <c r="U126" s="2">
        <f>S126/(Y126*Y126)</f>
        <v>0.79591836734693877</v>
      </c>
      <c r="V126" s="85" t="s">
        <v>46</v>
      </c>
      <c r="W126" s="103">
        <v>0.5</v>
      </c>
      <c r="X126" s="19">
        <v>48</v>
      </c>
      <c r="Y126" s="19">
        <v>7</v>
      </c>
      <c r="Z126" s="80" t="s">
        <v>85</v>
      </c>
    </row>
    <row r="127" spans="1:26" x14ac:dyDescent="0.25">
      <c r="A127" s="18" t="s">
        <v>93</v>
      </c>
      <c r="B127" s="18" t="s">
        <v>29</v>
      </c>
      <c r="C127" s="44">
        <v>4.29</v>
      </c>
      <c r="D127" s="18" t="s">
        <v>87</v>
      </c>
      <c r="E127" s="6">
        <v>2048</v>
      </c>
      <c r="F127" s="96">
        <v>477</v>
      </c>
      <c r="G127" s="94">
        <v>42</v>
      </c>
      <c r="H127" s="93">
        <v>81920</v>
      </c>
      <c r="I127" s="99">
        <f>H127/1024/8</f>
        <v>10</v>
      </c>
      <c r="J127" s="96" t="s">
        <v>80</v>
      </c>
      <c r="K127" s="2">
        <f>I127/C127</f>
        <v>2.3310023310023311</v>
      </c>
      <c r="L127" s="33">
        <f>I127/(Y127*Y127)</f>
        <v>0.20408163265306123</v>
      </c>
      <c r="M127" s="93">
        <v>1</v>
      </c>
      <c r="N127" s="5">
        <v>4</v>
      </c>
      <c r="O127" s="1" t="s">
        <v>42</v>
      </c>
      <c r="P127" s="89"/>
      <c r="Q127" s="96"/>
      <c r="R127" s="89" t="s">
        <v>43</v>
      </c>
      <c r="S127" s="6">
        <v>39</v>
      </c>
      <c r="T127" s="2">
        <f>S127/C127</f>
        <v>9.0909090909090917</v>
      </c>
      <c r="U127" s="2">
        <f>S127/(Y127*Y127)</f>
        <v>0.79591836734693877</v>
      </c>
      <c r="V127" s="85" t="s">
        <v>46</v>
      </c>
      <c r="W127" s="103">
        <v>0.5</v>
      </c>
      <c r="X127" s="19">
        <v>48</v>
      </c>
      <c r="Y127" s="19">
        <v>7</v>
      </c>
      <c r="Z127" s="80" t="s">
        <v>85</v>
      </c>
    </row>
    <row r="128" spans="1:26" x14ac:dyDescent="0.25">
      <c r="A128" s="18" t="s">
        <v>92</v>
      </c>
      <c r="B128" s="18" t="s">
        <v>29</v>
      </c>
      <c r="C128" s="44">
        <v>3.38</v>
      </c>
      <c r="D128" s="18" t="s">
        <v>87</v>
      </c>
      <c r="E128" s="6">
        <v>1100</v>
      </c>
      <c r="F128" s="89">
        <v>325</v>
      </c>
      <c r="G128" s="94">
        <v>22</v>
      </c>
      <c r="H128" s="93">
        <v>65536</v>
      </c>
      <c r="I128" s="99">
        <f>H128/1024/8</f>
        <v>8</v>
      </c>
      <c r="J128" s="96" t="s">
        <v>80</v>
      </c>
      <c r="K128" s="2">
        <f>I128/C128</f>
        <v>2.3668639053254439</v>
      </c>
      <c r="L128" s="33">
        <f>I128/(Y128*Y128)</f>
        <v>0.16326530612244897</v>
      </c>
      <c r="M128" s="93">
        <v>1</v>
      </c>
      <c r="N128" s="5">
        <v>2</v>
      </c>
      <c r="O128" s="1" t="s">
        <v>42</v>
      </c>
      <c r="P128" s="96"/>
      <c r="Q128" s="96"/>
      <c r="R128" s="96" t="s">
        <v>43</v>
      </c>
      <c r="S128" s="6">
        <v>39</v>
      </c>
      <c r="T128" s="2">
        <f>S128/C128</f>
        <v>11.538461538461538</v>
      </c>
      <c r="U128" s="2">
        <f>S128/(Y128*Y128)</f>
        <v>0.79591836734693877</v>
      </c>
      <c r="V128" s="85" t="s">
        <v>46</v>
      </c>
      <c r="W128" s="103">
        <v>0.5</v>
      </c>
      <c r="X128" s="19">
        <v>48</v>
      </c>
      <c r="Y128" s="19">
        <v>7</v>
      </c>
      <c r="Z128" s="80" t="s">
        <v>85</v>
      </c>
    </row>
    <row r="129" spans="1:26" x14ac:dyDescent="0.25">
      <c r="A129" s="20" t="s">
        <v>110</v>
      </c>
      <c r="B129" s="20" t="s">
        <v>29</v>
      </c>
      <c r="C129" s="45">
        <v>11.41</v>
      </c>
      <c r="D129" s="20" t="s">
        <v>96</v>
      </c>
      <c r="E129" s="6">
        <v>7680</v>
      </c>
      <c r="F129" s="96">
        <v>673</v>
      </c>
      <c r="G129" s="94">
        <v>39</v>
      </c>
      <c r="H129" s="93">
        <v>131072</v>
      </c>
      <c r="I129" s="99">
        <f>H129/1024/8</f>
        <v>16</v>
      </c>
      <c r="J129" s="96" t="s">
        <v>80</v>
      </c>
      <c r="K129" s="2">
        <f>I129/C129</f>
        <v>1.4022787028921999</v>
      </c>
      <c r="L129" s="33">
        <f>I129/(Y129*Y129)</f>
        <v>8.1632653061224483E-2</v>
      </c>
      <c r="M129" s="93">
        <v>2</v>
      </c>
      <c r="N129" s="96"/>
      <c r="P129" s="96"/>
      <c r="Q129" s="96"/>
      <c r="R129" s="89" t="s">
        <v>43</v>
      </c>
      <c r="S129" s="6">
        <v>206</v>
      </c>
      <c r="T129" s="2">
        <f>S129/C129</f>
        <v>18.054338299737072</v>
      </c>
      <c r="U129" s="2">
        <f>S129/(Y129*Y129)</f>
        <v>1.0510204081632653</v>
      </c>
      <c r="V129" s="60" t="s">
        <v>33</v>
      </c>
      <c r="W129" s="100">
        <v>0.8</v>
      </c>
      <c r="X129" s="101">
        <v>256</v>
      </c>
      <c r="Y129" s="101">
        <v>14</v>
      </c>
      <c r="Z129" s="66" t="s">
        <v>54</v>
      </c>
    </row>
    <row r="130" spans="1:26" x14ac:dyDescent="0.25">
      <c r="A130" s="20" t="s">
        <v>106</v>
      </c>
      <c r="B130" s="20" t="s">
        <v>29</v>
      </c>
      <c r="C130" s="45">
        <v>8.69</v>
      </c>
      <c r="D130" s="20" t="s">
        <v>96</v>
      </c>
      <c r="E130" s="6">
        <v>7680</v>
      </c>
      <c r="F130" s="96">
        <v>884</v>
      </c>
      <c r="G130" s="94">
        <v>95</v>
      </c>
      <c r="H130" s="93">
        <v>131072</v>
      </c>
      <c r="I130" s="99">
        <f>H130/1024/8</f>
        <v>16</v>
      </c>
      <c r="J130" s="96" t="s">
        <v>80</v>
      </c>
      <c r="K130" s="2">
        <f>I130/C130</f>
        <v>1.8411967779056388</v>
      </c>
      <c r="L130" s="33">
        <f>I130/(Y130*Y130)</f>
        <v>0.19753086419753085</v>
      </c>
      <c r="M130" s="93">
        <v>2</v>
      </c>
      <c r="N130" s="96"/>
      <c r="P130" s="96"/>
      <c r="Q130" s="96"/>
      <c r="R130" s="96" t="s">
        <v>43</v>
      </c>
      <c r="S130" s="6">
        <v>93</v>
      </c>
      <c r="T130" s="2">
        <f>S130/C130</f>
        <v>10.701956271576526</v>
      </c>
      <c r="U130" s="2">
        <f>S130/(Y130*Y130)</f>
        <v>1.1481481481481481</v>
      </c>
      <c r="V130" s="60" t="s">
        <v>33</v>
      </c>
      <c r="W130" s="100">
        <v>0.8</v>
      </c>
      <c r="X130" s="101">
        <v>121</v>
      </c>
      <c r="Y130" s="101">
        <v>9</v>
      </c>
      <c r="Z130" s="66" t="s">
        <v>105</v>
      </c>
    </row>
    <row r="131" spans="1:26" x14ac:dyDescent="0.25">
      <c r="A131" s="20" t="s">
        <v>113</v>
      </c>
      <c r="B131" s="20" t="s">
        <v>29</v>
      </c>
      <c r="C131" s="45">
        <v>6.31</v>
      </c>
      <c r="D131" s="20" t="s">
        <v>96</v>
      </c>
      <c r="E131" s="6">
        <v>3520</v>
      </c>
      <c r="F131" s="96">
        <v>558</v>
      </c>
      <c r="G131" s="94">
        <v>9</v>
      </c>
      <c r="H131" s="93">
        <v>81920</v>
      </c>
      <c r="I131" s="99">
        <f>H131/1024/8</f>
        <v>10</v>
      </c>
      <c r="J131" s="96" t="s">
        <v>80</v>
      </c>
      <c r="K131" s="2">
        <f>I131/C131</f>
        <v>1.5847860538827259</v>
      </c>
      <c r="L131" s="33">
        <f>I131/(Y131*Y131)</f>
        <v>2.5000000000000001E-2</v>
      </c>
      <c r="M131" s="93">
        <v>1</v>
      </c>
      <c r="N131" s="96"/>
      <c r="P131" s="96"/>
      <c r="Q131" s="96"/>
      <c r="R131" s="89" t="s">
        <v>43</v>
      </c>
      <c r="S131" s="6">
        <v>107</v>
      </c>
      <c r="T131" s="2">
        <f>S131/C131</f>
        <v>16.957210776545168</v>
      </c>
      <c r="U131" s="2">
        <f>S131/(Y131*Y131)</f>
        <v>0.26750000000000002</v>
      </c>
      <c r="V131" s="61" t="s">
        <v>108</v>
      </c>
      <c r="W131" s="104">
        <v>0.5</v>
      </c>
      <c r="X131" s="105">
        <v>144</v>
      </c>
      <c r="Y131" s="105">
        <v>20</v>
      </c>
      <c r="Z131" s="69" t="s">
        <v>112</v>
      </c>
    </row>
    <row r="132" spans="1:26" x14ac:dyDescent="0.25">
      <c r="A132" s="20" t="s">
        <v>104</v>
      </c>
      <c r="B132" s="20" t="s">
        <v>29</v>
      </c>
      <c r="C132" s="45">
        <v>6.46</v>
      </c>
      <c r="D132" s="20" t="s">
        <v>96</v>
      </c>
      <c r="E132" s="6">
        <v>3520</v>
      </c>
      <c r="F132" s="96">
        <v>545</v>
      </c>
      <c r="G132" s="94">
        <v>43</v>
      </c>
      <c r="H132" s="93">
        <v>81920</v>
      </c>
      <c r="I132" s="99">
        <f>H132/1024/8</f>
        <v>10</v>
      </c>
      <c r="J132" s="96" t="s">
        <v>80</v>
      </c>
      <c r="K132" s="2">
        <f>I132/C132</f>
        <v>1.5479876160990713</v>
      </c>
      <c r="L132" s="33">
        <f>I132/(Y132*Y132)</f>
        <v>0.12345679012345678</v>
      </c>
      <c r="M132" s="93">
        <v>2</v>
      </c>
      <c r="N132" s="96"/>
      <c r="P132" s="89"/>
      <c r="Q132" s="96"/>
      <c r="R132" s="89" t="s">
        <v>43</v>
      </c>
      <c r="S132" s="6">
        <v>93</v>
      </c>
      <c r="T132" s="2">
        <f>S132/C132</f>
        <v>14.396284829721361</v>
      </c>
      <c r="U132" s="2">
        <f>S132/(Y132*Y132)</f>
        <v>1.1481481481481481</v>
      </c>
      <c r="V132" s="60" t="s">
        <v>33</v>
      </c>
      <c r="W132" s="100">
        <v>0.8</v>
      </c>
      <c r="X132" s="101">
        <v>121</v>
      </c>
      <c r="Y132" s="101">
        <v>9</v>
      </c>
      <c r="Z132" s="66" t="s">
        <v>105</v>
      </c>
    </row>
    <row r="133" spans="1:26" x14ac:dyDescent="0.25">
      <c r="A133" s="20" t="s">
        <v>111</v>
      </c>
      <c r="B133" s="20" t="s">
        <v>29</v>
      </c>
      <c r="C133" s="45">
        <v>5.15</v>
      </c>
      <c r="D133" s="20" t="s">
        <v>96</v>
      </c>
      <c r="E133" s="6">
        <v>1280</v>
      </c>
      <c r="F133" s="96">
        <v>249</v>
      </c>
      <c r="G133" s="94">
        <v>3</v>
      </c>
      <c r="H133" s="93">
        <v>65536</v>
      </c>
      <c r="I133" s="99">
        <f>H133/1024/8</f>
        <v>8</v>
      </c>
      <c r="J133" s="96" t="s">
        <v>80</v>
      </c>
      <c r="K133" s="2">
        <f>I133/C133</f>
        <v>1.5533980582524272</v>
      </c>
      <c r="L133" s="33">
        <f>I133/(Y133*Y133)</f>
        <v>0.02</v>
      </c>
      <c r="M133" s="93">
        <v>1</v>
      </c>
      <c r="N133" s="96"/>
      <c r="O133" s="89"/>
      <c r="P133" s="96"/>
      <c r="Q133" s="96"/>
      <c r="R133" s="89" t="s">
        <v>43</v>
      </c>
      <c r="S133" s="6">
        <v>96</v>
      </c>
      <c r="T133" s="2">
        <f>S133/C133</f>
        <v>18.640776699029125</v>
      </c>
      <c r="U133" s="2">
        <f>S133/(Y133*Y133)</f>
        <v>0.24</v>
      </c>
      <c r="V133" s="61" t="s">
        <v>108</v>
      </c>
      <c r="W133" s="104">
        <v>0.5</v>
      </c>
      <c r="X133" s="105">
        <v>144</v>
      </c>
      <c r="Y133" s="105">
        <v>20</v>
      </c>
      <c r="Z133" s="69" t="s">
        <v>112</v>
      </c>
    </row>
    <row r="134" spans="1:26" x14ac:dyDescent="0.25">
      <c r="A134" s="20" t="s">
        <v>107</v>
      </c>
      <c r="B134" s="20" t="s">
        <v>29</v>
      </c>
      <c r="C134" s="45">
        <v>4.49</v>
      </c>
      <c r="D134" s="20" t="s">
        <v>96</v>
      </c>
      <c r="E134" s="6">
        <v>1280</v>
      </c>
      <c r="F134" s="96">
        <v>285</v>
      </c>
      <c r="G134" s="94">
        <v>7</v>
      </c>
      <c r="H134" s="93">
        <v>65536</v>
      </c>
      <c r="I134" s="99">
        <f>H134/1024/8</f>
        <v>8</v>
      </c>
      <c r="J134" s="96" t="s">
        <v>80</v>
      </c>
      <c r="K134" s="2">
        <f>I134/C134</f>
        <v>1.7817371937639197</v>
      </c>
      <c r="L134" s="33">
        <f>I134/(Y134*Y134)</f>
        <v>4.0816326530612242E-2</v>
      </c>
      <c r="M134" s="93">
        <v>1</v>
      </c>
      <c r="N134" s="96"/>
      <c r="O134" s="89"/>
      <c r="P134" s="96"/>
      <c r="Q134" s="96"/>
      <c r="R134" s="89" t="s">
        <v>43</v>
      </c>
      <c r="S134" s="6">
        <v>72</v>
      </c>
      <c r="T134" s="2">
        <f>S134/C134</f>
        <v>16.035634743875278</v>
      </c>
      <c r="U134" s="2">
        <f>S134/(Y134*Y134)</f>
        <v>0.36734693877551022</v>
      </c>
      <c r="V134" s="82" t="s">
        <v>108</v>
      </c>
      <c r="W134" s="13">
        <v>0.5</v>
      </c>
      <c r="X134" s="12">
        <v>100</v>
      </c>
      <c r="Y134" s="12">
        <v>14</v>
      </c>
      <c r="Z134" s="76" t="s">
        <v>109</v>
      </c>
    </row>
    <row r="135" spans="1:26" x14ac:dyDescent="0.25">
      <c r="A135" s="20" t="s">
        <v>136</v>
      </c>
      <c r="B135" s="20" t="s">
        <v>29</v>
      </c>
      <c r="C135" s="45">
        <v>1.52</v>
      </c>
      <c r="D135" s="20" t="s">
        <v>118</v>
      </c>
      <c r="E135" s="6">
        <v>384</v>
      </c>
      <c r="F135" s="96">
        <v>253</v>
      </c>
      <c r="G135" s="94">
        <v>15</v>
      </c>
      <c r="H135" s="93">
        <v>0</v>
      </c>
      <c r="I135" s="99">
        <f>H135/1024/8</f>
        <v>0</v>
      </c>
      <c r="J135" s="96" t="s">
        <v>80</v>
      </c>
      <c r="K135" s="2">
        <f>I135/C135</f>
        <v>0</v>
      </c>
      <c r="L135" s="33">
        <f>I135/(Y135*Y135)</f>
        <v>0</v>
      </c>
      <c r="M135" s="93">
        <v>0</v>
      </c>
      <c r="N135" s="96"/>
      <c r="P135" s="96"/>
      <c r="Q135" s="96"/>
      <c r="R135" s="89" t="s">
        <v>43</v>
      </c>
      <c r="S135" s="6">
        <v>21</v>
      </c>
      <c r="T135" s="2">
        <f>S135/C135</f>
        <v>13.815789473684211</v>
      </c>
      <c r="U135" s="2">
        <f>S135/(Y135*Y135)</f>
        <v>0.84</v>
      </c>
      <c r="V135" s="84" t="s">
        <v>46</v>
      </c>
      <c r="W135" s="22">
        <v>0.5</v>
      </c>
      <c r="X135" s="21">
        <v>32</v>
      </c>
      <c r="Y135" s="21">
        <v>5</v>
      </c>
      <c r="Z135" s="79" t="s">
        <v>137</v>
      </c>
    </row>
    <row r="136" spans="1:26" x14ac:dyDescent="0.25">
      <c r="A136" s="20" t="s">
        <v>276</v>
      </c>
      <c r="B136" s="20" t="s">
        <v>29</v>
      </c>
      <c r="C136" s="45">
        <v>32.26</v>
      </c>
      <c r="D136" s="20" t="s">
        <v>150</v>
      </c>
      <c r="E136" s="6">
        <v>6864</v>
      </c>
      <c r="F136" s="96">
        <v>213</v>
      </c>
      <c r="G136" s="94">
        <v>13</v>
      </c>
      <c r="H136" s="93">
        <v>239616</v>
      </c>
      <c r="I136" s="99">
        <f>H136/1024/9</f>
        <v>26</v>
      </c>
      <c r="J136" s="96" t="s">
        <v>31</v>
      </c>
      <c r="K136" s="2">
        <f>I136/C136</f>
        <v>0.80595164290142596</v>
      </c>
      <c r="L136" s="33">
        <f>I136/(Y136*Y136)</f>
        <v>4.9149338374291113E-2</v>
      </c>
      <c r="M136" s="93">
        <v>2</v>
      </c>
      <c r="N136" s="96"/>
      <c r="P136" s="96"/>
      <c r="Q136" s="96"/>
      <c r="R136" s="89" t="s">
        <v>32</v>
      </c>
      <c r="S136" s="6">
        <v>334</v>
      </c>
      <c r="T136" s="2">
        <f>S136/C136</f>
        <v>10.353378797272164</v>
      </c>
      <c r="U136" s="2">
        <f>S136/(Y136*Y136)</f>
        <v>0.63137996219281667</v>
      </c>
      <c r="V136" s="6" t="s">
        <v>33</v>
      </c>
      <c r="W136" s="99">
        <v>1</v>
      </c>
      <c r="X136" s="5">
        <v>484</v>
      </c>
      <c r="Y136" s="5">
        <v>23</v>
      </c>
      <c r="Z136" s="77" t="s">
        <v>275</v>
      </c>
    </row>
    <row r="137" spans="1:26" x14ac:dyDescent="0.25">
      <c r="A137" s="20" t="s">
        <v>260</v>
      </c>
      <c r="B137" s="20" t="s">
        <v>29</v>
      </c>
      <c r="C137" s="45">
        <v>29.64</v>
      </c>
      <c r="D137" s="20" t="s">
        <v>150</v>
      </c>
      <c r="E137" s="6">
        <v>6864</v>
      </c>
      <c r="F137" s="96">
        <v>232</v>
      </c>
      <c r="G137" s="94">
        <v>24</v>
      </c>
      <c r="H137" s="93">
        <v>239616</v>
      </c>
      <c r="I137" s="99">
        <f>H137/1024/9</f>
        <v>26</v>
      </c>
      <c r="J137" s="96" t="s">
        <v>31</v>
      </c>
      <c r="K137" s="2">
        <f>I137/C137</f>
        <v>0.8771929824561403</v>
      </c>
      <c r="L137" s="33">
        <f>I137/(Y137*Y137)</f>
        <v>8.9965397923875437E-2</v>
      </c>
      <c r="M137" s="93">
        <v>2</v>
      </c>
      <c r="N137" s="96"/>
      <c r="P137" s="96"/>
      <c r="Q137" s="96"/>
      <c r="R137" s="1" t="s">
        <v>32</v>
      </c>
      <c r="S137" s="6">
        <v>278</v>
      </c>
      <c r="T137" s="2">
        <f>S137/C137</f>
        <v>9.3792172739541151</v>
      </c>
      <c r="U137" s="2">
        <f>S137/(Y137*Y137)</f>
        <v>0.96193771626297575</v>
      </c>
      <c r="V137" s="60" t="s">
        <v>33</v>
      </c>
      <c r="W137" s="100">
        <v>0.8</v>
      </c>
      <c r="X137" s="101">
        <v>332</v>
      </c>
      <c r="Y137" s="101">
        <v>17</v>
      </c>
      <c r="Z137" s="66" t="s">
        <v>234</v>
      </c>
    </row>
    <row r="138" spans="1:26" x14ac:dyDescent="0.25">
      <c r="A138" s="20" t="s">
        <v>207</v>
      </c>
      <c r="B138" s="20" t="s">
        <v>29</v>
      </c>
      <c r="C138" s="45">
        <v>21.96</v>
      </c>
      <c r="D138" s="20" t="s">
        <v>150</v>
      </c>
      <c r="E138" s="6">
        <v>6864</v>
      </c>
      <c r="F138" s="96">
        <v>313</v>
      </c>
      <c r="G138" s="94">
        <v>35</v>
      </c>
      <c r="H138" s="93">
        <v>239616</v>
      </c>
      <c r="I138" s="99">
        <f>H138/1024/9</f>
        <v>26</v>
      </c>
      <c r="J138" s="96" t="s">
        <v>31</v>
      </c>
      <c r="K138" s="2">
        <f>I138/C138</f>
        <v>1.1839708561020037</v>
      </c>
      <c r="L138" s="33">
        <f>I138/(Y138*Y138)</f>
        <v>0.1326530612244898</v>
      </c>
      <c r="M138" s="93">
        <v>2</v>
      </c>
      <c r="N138" s="96"/>
      <c r="P138" s="96"/>
      <c r="Q138" s="96"/>
      <c r="R138" s="96" t="s">
        <v>32</v>
      </c>
      <c r="S138" s="6">
        <v>206</v>
      </c>
      <c r="T138" s="2">
        <f>S138/C138</f>
        <v>9.3806921675774131</v>
      </c>
      <c r="U138" s="2">
        <f>S138/(Y138*Y138)</f>
        <v>1.0510204081632653</v>
      </c>
      <c r="V138" s="60" t="s">
        <v>33</v>
      </c>
      <c r="W138" s="100">
        <v>0.8</v>
      </c>
      <c r="X138" s="101">
        <v>256</v>
      </c>
      <c r="Y138" s="101">
        <v>14</v>
      </c>
      <c r="Z138" s="66" t="s">
        <v>54</v>
      </c>
    </row>
    <row r="139" spans="1:26" x14ac:dyDescent="0.25">
      <c r="A139" s="20" t="s">
        <v>232</v>
      </c>
      <c r="B139" s="20" t="s">
        <v>29</v>
      </c>
      <c r="C139" s="45">
        <v>23.48</v>
      </c>
      <c r="D139" s="20" t="s">
        <v>150</v>
      </c>
      <c r="E139" s="6">
        <v>6864</v>
      </c>
      <c r="F139" s="96">
        <v>292</v>
      </c>
      <c r="G139" s="94">
        <v>24</v>
      </c>
      <c r="H139" s="93">
        <v>239616</v>
      </c>
      <c r="I139" s="99">
        <f>H139/1024/9</f>
        <v>26</v>
      </c>
      <c r="J139" s="96" t="s">
        <v>31</v>
      </c>
      <c r="K139" s="2">
        <f>I139/C139</f>
        <v>1.1073253833049403</v>
      </c>
      <c r="L139" s="33">
        <f>I139/(Y139*Y139)</f>
        <v>8.9965397923875437E-2</v>
      </c>
      <c r="M139" s="93">
        <v>2</v>
      </c>
      <c r="N139" s="96"/>
      <c r="P139" s="96"/>
      <c r="Q139" s="96"/>
      <c r="R139" s="96" t="s">
        <v>32</v>
      </c>
      <c r="S139" s="6">
        <v>206</v>
      </c>
      <c r="T139" s="2">
        <f>S139/C139</f>
        <v>8.7734241908006805</v>
      </c>
      <c r="U139" s="2">
        <f>S139/(Y139*Y139)</f>
        <v>0.71280276816609001</v>
      </c>
      <c r="V139" s="6" t="s">
        <v>33</v>
      </c>
      <c r="W139" s="99">
        <v>1</v>
      </c>
      <c r="X139" s="5">
        <v>256</v>
      </c>
      <c r="Y139" s="5">
        <v>17</v>
      </c>
      <c r="Z139" s="77" t="s">
        <v>209</v>
      </c>
    </row>
    <row r="140" spans="1:26" x14ac:dyDescent="0.25">
      <c r="A140" s="20" t="s">
        <v>273</v>
      </c>
      <c r="B140" s="20" t="s">
        <v>29</v>
      </c>
      <c r="C140" s="45">
        <v>17.62</v>
      </c>
      <c r="D140" s="20" t="s">
        <v>150</v>
      </c>
      <c r="E140" s="6">
        <v>6864</v>
      </c>
      <c r="F140" s="96">
        <v>390</v>
      </c>
      <c r="G140" s="94">
        <v>17</v>
      </c>
      <c r="H140" s="93">
        <v>239616</v>
      </c>
      <c r="I140" s="99">
        <f>H140/1024/9</f>
        <v>26</v>
      </c>
      <c r="J140" s="96" t="s">
        <v>31</v>
      </c>
      <c r="K140" s="2">
        <f>I140/C140</f>
        <v>1.4755959137343926</v>
      </c>
      <c r="L140" s="33">
        <f>I140/(Y140*Y140)</f>
        <v>6.5000000000000002E-2</v>
      </c>
      <c r="M140" s="93">
        <v>2</v>
      </c>
      <c r="N140" s="96"/>
      <c r="P140" s="96"/>
      <c r="Q140" s="96"/>
      <c r="R140" s="89" t="s">
        <v>32</v>
      </c>
      <c r="S140" s="6">
        <v>114</v>
      </c>
      <c r="T140" s="2">
        <f>S140/C140</f>
        <v>6.4699205448354142</v>
      </c>
      <c r="U140" s="2">
        <f>S140/(Y140*Y140)</f>
        <v>0.28499999999999998</v>
      </c>
      <c r="V140" s="61" t="s">
        <v>108</v>
      </c>
      <c r="W140" s="104">
        <v>0.5</v>
      </c>
      <c r="X140" s="105">
        <v>144</v>
      </c>
      <c r="Y140" s="105">
        <v>20</v>
      </c>
      <c r="Z140" s="69" t="s">
        <v>112</v>
      </c>
    </row>
    <row r="141" spans="1:26" x14ac:dyDescent="0.25">
      <c r="A141" s="20" t="s">
        <v>274</v>
      </c>
      <c r="B141" s="20" t="s">
        <v>29</v>
      </c>
      <c r="C141" s="45">
        <v>27.65</v>
      </c>
      <c r="D141" s="20" t="s">
        <v>150</v>
      </c>
      <c r="E141" s="6">
        <v>4320</v>
      </c>
      <c r="F141" s="96">
        <v>156</v>
      </c>
      <c r="G141" s="94">
        <v>8</v>
      </c>
      <c r="H141" s="93">
        <v>92160</v>
      </c>
      <c r="I141" s="99">
        <f>H141/1024/9</f>
        <v>10</v>
      </c>
      <c r="J141" s="96" t="s">
        <v>31</v>
      </c>
      <c r="K141" s="2">
        <f>I141/C141</f>
        <v>0.36166365280289331</v>
      </c>
      <c r="L141" s="33">
        <f>I141/(Y141*Y141)</f>
        <v>1.890359168241966E-2</v>
      </c>
      <c r="M141" s="93">
        <v>2</v>
      </c>
      <c r="N141" s="96"/>
      <c r="P141" s="96"/>
      <c r="Q141" s="96"/>
      <c r="R141" s="89" t="s">
        <v>32</v>
      </c>
      <c r="S141" s="6">
        <v>278</v>
      </c>
      <c r="T141" s="2">
        <f>S141/C141</f>
        <v>10.054249547920435</v>
      </c>
      <c r="U141" s="2">
        <f>S141/(Y141*Y141)</f>
        <v>0.52551984877126656</v>
      </c>
      <c r="V141" s="6" t="s">
        <v>33</v>
      </c>
      <c r="W141" s="99">
        <v>1</v>
      </c>
      <c r="X141" s="5">
        <v>484</v>
      </c>
      <c r="Y141" s="5">
        <v>23</v>
      </c>
      <c r="Z141" s="77" t="s">
        <v>275</v>
      </c>
    </row>
    <row r="142" spans="1:26" x14ac:dyDescent="0.25">
      <c r="A142" s="20" t="s">
        <v>233</v>
      </c>
      <c r="B142" s="20" t="s">
        <v>29</v>
      </c>
      <c r="C142" s="45">
        <v>22.01</v>
      </c>
      <c r="D142" s="20" t="s">
        <v>150</v>
      </c>
      <c r="E142" s="6">
        <v>4320</v>
      </c>
      <c r="F142" s="96">
        <v>196</v>
      </c>
      <c r="G142" s="94">
        <v>15</v>
      </c>
      <c r="H142" s="93">
        <v>92160</v>
      </c>
      <c r="I142" s="99">
        <f>H142/1024/9</f>
        <v>10</v>
      </c>
      <c r="J142" s="96" t="s">
        <v>31</v>
      </c>
      <c r="K142" s="2">
        <f>I142/C142</f>
        <v>0.45433893684688775</v>
      </c>
      <c r="L142" s="33">
        <f>I142/(Y142*Y142)</f>
        <v>3.4602076124567477E-2</v>
      </c>
      <c r="M142" s="93">
        <v>2</v>
      </c>
      <c r="N142" s="96"/>
      <c r="P142" s="96"/>
      <c r="Q142" s="96"/>
      <c r="R142" s="96" t="s">
        <v>32</v>
      </c>
      <c r="S142" s="6">
        <v>274</v>
      </c>
      <c r="T142" s="2">
        <f>S142/C142</f>
        <v>12.448886869604724</v>
      </c>
      <c r="U142" s="2">
        <f>S142/(Y142*Y142)</f>
        <v>0.94809688581314877</v>
      </c>
      <c r="V142" s="60" t="s">
        <v>33</v>
      </c>
      <c r="W142" s="100">
        <v>0.8</v>
      </c>
      <c r="X142" s="101">
        <v>332</v>
      </c>
      <c r="Y142" s="101">
        <v>17</v>
      </c>
      <c r="Z142" s="66" t="s">
        <v>234</v>
      </c>
    </row>
    <row r="143" spans="1:26" x14ac:dyDescent="0.25">
      <c r="A143" s="20" t="s">
        <v>206</v>
      </c>
      <c r="B143" s="20" t="s">
        <v>29</v>
      </c>
      <c r="C143" s="45">
        <v>19.27</v>
      </c>
      <c r="D143" s="20" t="s">
        <v>150</v>
      </c>
      <c r="E143" s="6">
        <v>4320</v>
      </c>
      <c r="F143" s="96">
        <v>224</v>
      </c>
      <c r="G143" s="94">
        <v>22</v>
      </c>
      <c r="H143" s="93">
        <v>92160</v>
      </c>
      <c r="I143" s="99">
        <f>H143/1024/9</f>
        <v>10</v>
      </c>
      <c r="J143" s="96" t="s">
        <v>31</v>
      </c>
      <c r="K143" s="2">
        <f>I143/C143</f>
        <v>0.51894135962636223</v>
      </c>
      <c r="L143" s="33">
        <f>I143/(Y143*Y143)</f>
        <v>5.1020408163265307E-2</v>
      </c>
      <c r="M143" s="93">
        <v>2</v>
      </c>
      <c r="N143" s="96"/>
      <c r="P143" s="96"/>
      <c r="Q143" s="96"/>
      <c r="R143" s="96" t="s">
        <v>32</v>
      </c>
      <c r="S143" s="6">
        <v>206</v>
      </c>
      <c r="T143" s="2">
        <f>S143/C143</f>
        <v>10.690192008303063</v>
      </c>
      <c r="U143" s="2">
        <f>S143/(Y143*Y143)</f>
        <v>1.0510204081632653</v>
      </c>
      <c r="V143" s="60" t="s">
        <v>33</v>
      </c>
      <c r="W143" s="100">
        <v>0.8</v>
      </c>
      <c r="X143" s="101">
        <v>256</v>
      </c>
      <c r="Y143" s="101">
        <v>14</v>
      </c>
      <c r="Z143" s="66" t="s">
        <v>54</v>
      </c>
    </row>
    <row r="144" spans="1:26" x14ac:dyDescent="0.25">
      <c r="A144" s="20" t="s">
        <v>211</v>
      </c>
      <c r="B144" s="20" t="s">
        <v>29</v>
      </c>
      <c r="C144" s="45">
        <v>17.809999999999999</v>
      </c>
      <c r="D144" s="20" t="s">
        <v>150</v>
      </c>
      <c r="E144" s="6">
        <v>4320</v>
      </c>
      <c r="F144" s="96">
        <v>243</v>
      </c>
      <c r="G144" s="94">
        <v>15</v>
      </c>
      <c r="H144" s="93">
        <v>92160</v>
      </c>
      <c r="I144" s="99">
        <f>H144/1024/9</f>
        <v>10</v>
      </c>
      <c r="J144" s="96" t="s">
        <v>31</v>
      </c>
      <c r="K144" s="2">
        <f>I144/C144</f>
        <v>0.56148231330713083</v>
      </c>
      <c r="L144" s="33">
        <f>I144/(Y144*Y144)</f>
        <v>3.4602076124567477E-2</v>
      </c>
      <c r="M144" s="93">
        <v>2</v>
      </c>
      <c r="N144" s="96"/>
      <c r="P144" s="96"/>
      <c r="Q144" s="96"/>
      <c r="R144" s="96" t="s">
        <v>32</v>
      </c>
      <c r="S144" s="6">
        <v>206</v>
      </c>
      <c r="T144" s="2">
        <f>S144/C144</f>
        <v>11.566535654126897</v>
      </c>
      <c r="U144" s="2">
        <f>S144/(Y144*Y144)</f>
        <v>0.71280276816609001</v>
      </c>
      <c r="V144" s="6" t="s">
        <v>33</v>
      </c>
      <c r="W144" s="99">
        <v>1</v>
      </c>
      <c r="X144" s="5">
        <v>256</v>
      </c>
      <c r="Y144" s="5">
        <v>17</v>
      </c>
      <c r="Z144" s="77" t="s">
        <v>209</v>
      </c>
    </row>
    <row r="145" spans="1:26" x14ac:dyDescent="0.25">
      <c r="A145" s="20" t="s">
        <v>272</v>
      </c>
      <c r="B145" s="20" t="s">
        <v>29</v>
      </c>
      <c r="C145" s="45">
        <v>14.68</v>
      </c>
      <c r="D145" s="20" t="s">
        <v>150</v>
      </c>
      <c r="E145" s="6">
        <v>4320</v>
      </c>
      <c r="F145" s="96">
        <v>294</v>
      </c>
      <c r="G145" s="94">
        <v>11</v>
      </c>
      <c r="H145" s="93">
        <v>92160</v>
      </c>
      <c r="I145" s="99">
        <f>H145/1024/9</f>
        <v>10</v>
      </c>
      <c r="J145" s="96" t="s">
        <v>31</v>
      </c>
      <c r="K145" s="2">
        <f>I145/C145</f>
        <v>0.68119891008174394</v>
      </c>
      <c r="L145" s="33">
        <f>I145/(Y145*Y145)</f>
        <v>2.5000000000000001E-2</v>
      </c>
      <c r="M145" s="93">
        <v>2</v>
      </c>
      <c r="N145" s="96"/>
      <c r="P145" s="96"/>
      <c r="Q145" s="96"/>
      <c r="R145" s="96" t="s">
        <v>32</v>
      </c>
      <c r="S145" s="6">
        <v>114</v>
      </c>
      <c r="T145" s="2">
        <f>S145/C145</f>
        <v>7.7656675749318804</v>
      </c>
      <c r="U145" s="2">
        <f>S145/(Y145*Y145)</f>
        <v>0.28499999999999998</v>
      </c>
      <c r="V145" s="61" t="s">
        <v>108</v>
      </c>
      <c r="W145" s="104">
        <v>0.5</v>
      </c>
      <c r="X145" s="105">
        <v>144</v>
      </c>
      <c r="Y145" s="105">
        <v>20</v>
      </c>
      <c r="Z145" s="69" t="s">
        <v>112</v>
      </c>
    </row>
    <row r="146" spans="1:26" x14ac:dyDescent="0.25">
      <c r="A146" s="20" t="s">
        <v>205</v>
      </c>
      <c r="B146" s="20" t="s">
        <v>29</v>
      </c>
      <c r="C146" s="45">
        <v>14.96</v>
      </c>
      <c r="D146" s="20" t="s">
        <v>150</v>
      </c>
      <c r="E146" s="6">
        <v>2112</v>
      </c>
      <c r="F146" s="96">
        <v>141</v>
      </c>
      <c r="G146" s="94">
        <v>11</v>
      </c>
      <c r="H146" s="93">
        <v>73728</v>
      </c>
      <c r="I146" s="99">
        <f>H146/1024/9</f>
        <v>8</v>
      </c>
      <c r="J146" s="96" t="s">
        <v>31</v>
      </c>
      <c r="K146" s="2">
        <f>I146/C146</f>
        <v>0.53475935828876997</v>
      </c>
      <c r="L146" s="33">
        <f>I146/(Y146*Y146)</f>
        <v>4.0816326530612242E-2</v>
      </c>
      <c r="M146" s="93">
        <v>1</v>
      </c>
      <c r="N146" s="96"/>
      <c r="P146" s="96"/>
      <c r="Q146" s="96"/>
      <c r="R146" s="96" t="s">
        <v>32</v>
      </c>
      <c r="S146" s="6">
        <v>206</v>
      </c>
      <c r="T146" s="2">
        <f>S146/C146</f>
        <v>13.770053475935828</v>
      </c>
      <c r="U146" s="2">
        <f>S146/(Y146*Y146)</f>
        <v>1.0510204081632653</v>
      </c>
      <c r="V146" s="60" t="s">
        <v>33</v>
      </c>
      <c r="W146" s="100">
        <v>0.8</v>
      </c>
      <c r="X146" s="101">
        <v>256</v>
      </c>
      <c r="Y146" s="101">
        <v>14</v>
      </c>
      <c r="Z146" s="66" t="s">
        <v>54</v>
      </c>
    </row>
    <row r="147" spans="1:26" x14ac:dyDescent="0.25">
      <c r="A147" s="20" t="s">
        <v>210</v>
      </c>
      <c r="B147" s="20" t="s">
        <v>29</v>
      </c>
      <c r="C147" s="45">
        <v>14.86</v>
      </c>
      <c r="D147" s="20" t="s">
        <v>150</v>
      </c>
      <c r="E147" s="6">
        <v>2112</v>
      </c>
      <c r="F147" s="96">
        <v>142</v>
      </c>
      <c r="G147" s="94">
        <v>7</v>
      </c>
      <c r="H147" s="93">
        <v>73728</v>
      </c>
      <c r="I147" s="99">
        <f>H147/1024/9</f>
        <v>8</v>
      </c>
      <c r="J147" s="96" t="s">
        <v>31</v>
      </c>
      <c r="K147" s="2">
        <f>I147/C147</f>
        <v>0.53835800807537015</v>
      </c>
      <c r="L147" s="33">
        <f>I147/(Y147*Y147)</f>
        <v>2.768166089965398E-2</v>
      </c>
      <c r="M147" s="93">
        <v>1</v>
      </c>
      <c r="N147" s="96"/>
      <c r="P147" s="96"/>
      <c r="Q147" s="96"/>
      <c r="R147" s="96" t="s">
        <v>32</v>
      </c>
      <c r="S147" s="6">
        <v>206</v>
      </c>
      <c r="T147" s="2">
        <f>S147/C147</f>
        <v>13.862718707940781</v>
      </c>
      <c r="U147" s="2">
        <f>S147/(Y147*Y147)</f>
        <v>0.71280276816609001</v>
      </c>
      <c r="V147" s="6" t="s">
        <v>33</v>
      </c>
      <c r="W147" s="99">
        <v>1</v>
      </c>
      <c r="X147" s="5">
        <v>256</v>
      </c>
      <c r="Y147" s="5">
        <v>17</v>
      </c>
      <c r="Z147" s="77" t="s">
        <v>209</v>
      </c>
    </row>
    <row r="148" spans="1:26" x14ac:dyDescent="0.25">
      <c r="A148" s="20" t="s">
        <v>271</v>
      </c>
      <c r="B148" s="20" t="s">
        <v>29</v>
      </c>
      <c r="C148" s="45">
        <v>12.2</v>
      </c>
      <c r="D148" s="20" t="s">
        <v>150</v>
      </c>
      <c r="E148" s="6">
        <v>2112</v>
      </c>
      <c r="F148" s="96">
        <v>173</v>
      </c>
      <c r="G148" s="94">
        <v>5</v>
      </c>
      <c r="H148" s="93">
        <v>73728</v>
      </c>
      <c r="I148" s="99">
        <f>H148/1024/9</f>
        <v>8</v>
      </c>
      <c r="J148" s="96" t="s">
        <v>31</v>
      </c>
      <c r="K148" s="2">
        <f>I148/C148</f>
        <v>0.65573770491803285</v>
      </c>
      <c r="L148" s="33">
        <f>I148/(Y148*Y148)</f>
        <v>0.02</v>
      </c>
      <c r="M148" s="93">
        <v>1</v>
      </c>
      <c r="N148" s="96"/>
      <c r="P148" s="96"/>
      <c r="Q148" s="96"/>
      <c r="R148" s="89" t="s">
        <v>32</v>
      </c>
      <c r="S148" s="6">
        <v>111</v>
      </c>
      <c r="T148" s="2">
        <f>S148/C148</f>
        <v>9.0983606557377055</v>
      </c>
      <c r="U148" s="2">
        <f>S148/(Y148*Y148)</f>
        <v>0.27750000000000002</v>
      </c>
      <c r="V148" s="61" t="s">
        <v>108</v>
      </c>
      <c r="W148" s="104">
        <v>0.5</v>
      </c>
      <c r="X148" s="105">
        <v>144</v>
      </c>
      <c r="Y148" s="105">
        <v>20</v>
      </c>
      <c r="Z148" s="69" t="s">
        <v>112</v>
      </c>
    </row>
    <row r="149" spans="1:26" x14ac:dyDescent="0.25">
      <c r="A149" s="20" t="s">
        <v>204</v>
      </c>
      <c r="B149" s="20" t="s">
        <v>29</v>
      </c>
      <c r="C149" s="45">
        <v>10.79</v>
      </c>
      <c r="D149" s="20" t="s">
        <v>150</v>
      </c>
      <c r="E149" s="6">
        <v>2112</v>
      </c>
      <c r="F149" s="96">
        <v>196</v>
      </c>
      <c r="G149" s="94">
        <v>11</v>
      </c>
      <c r="H149" s="93">
        <v>73728</v>
      </c>
      <c r="I149" s="99">
        <f>H149/1024/9</f>
        <v>8</v>
      </c>
      <c r="J149" s="96" t="s">
        <v>31</v>
      </c>
      <c r="K149" s="2">
        <f>I149/C149</f>
        <v>0.74142724745134392</v>
      </c>
      <c r="L149" s="33">
        <f>I149/(Y149*Y149)</f>
        <v>4.0816326530612242E-2</v>
      </c>
      <c r="M149" s="93">
        <v>1</v>
      </c>
      <c r="N149" s="96"/>
      <c r="P149" s="96"/>
      <c r="Q149" s="96"/>
      <c r="R149" s="89" t="s">
        <v>32</v>
      </c>
      <c r="S149" s="6">
        <v>79</v>
      </c>
      <c r="T149" s="2">
        <f>S149/C149</f>
        <v>7.3215940685820211</v>
      </c>
      <c r="U149" s="2">
        <f>S149/(Y149*Y149)</f>
        <v>0.40306122448979592</v>
      </c>
      <c r="V149" s="82" t="s">
        <v>108</v>
      </c>
      <c r="W149" s="13">
        <v>0.5</v>
      </c>
      <c r="X149" s="12">
        <v>100</v>
      </c>
      <c r="Y149" s="12">
        <v>14</v>
      </c>
      <c r="Z149" s="76" t="s">
        <v>109</v>
      </c>
    </row>
    <row r="150" spans="1:26" x14ac:dyDescent="0.25">
      <c r="A150" s="20" t="s">
        <v>208</v>
      </c>
      <c r="B150" s="20" t="s">
        <v>29</v>
      </c>
      <c r="C150" s="45">
        <v>12.9</v>
      </c>
      <c r="D150" s="20" t="s">
        <v>150</v>
      </c>
      <c r="E150" s="6">
        <v>1280</v>
      </c>
      <c r="F150" s="96">
        <v>99</v>
      </c>
      <c r="G150" s="94">
        <v>4</v>
      </c>
      <c r="H150" s="93">
        <v>73728</v>
      </c>
      <c r="I150" s="99">
        <f>H150/1024/9</f>
        <v>8</v>
      </c>
      <c r="J150" s="96" t="s">
        <v>31</v>
      </c>
      <c r="K150" s="2">
        <f>I150/C150</f>
        <v>0.62015503875968991</v>
      </c>
      <c r="L150" s="33">
        <f>I150/(Y150*Y150)</f>
        <v>2.768166089965398E-2</v>
      </c>
      <c r="M150" s="93">
        <v>1</v>
      </c>
      <c r="N150" s="96"/>
      <c r="P150" s="96"/>
      <c r="Q150" s="96"/>
      <c r="R150" s="89" t="s">
        <v>32</v>
      </c>
      <c r="S150" s="6">
        <v>206</v>
      </c>
      <c r="T150" s="2">
        <f>S150/C150</f>
        <v>15.968992248062015</v>
      </c>
      <c r="U150" s="2">
        <f>S150/(Y150*Y150)</f>
        <v>0.71280276816609001</v>
      </c>
      <c r="V150" s="6" t="s">
        <v>33</v>
      </c>
      <c r="W150" s="99">
        <v>1</v>
      </c>
      <c r="X150" s="5">
        <v>256</v>
      </c>
      <c r="Y150" s="5">
        <v>17</v>
      </c>
      <c r="Z150" s="77" t="s">
        <v>209</v>
      </c>
    </row>
    <row r="151" spans="1:26" x14ac:dyDescent="0.25">
      <c r="A151" s="20" t="s">
        <v>270</v>
      </c>
      <c r="B151" s="20" t="s">
        <v>29</v>
      </c>
      <c r="C151" s="45">
        <v>10.16</v>
      </c>
      <c r="D151" s="20" t="s">
        <v>150</v>
      </c>
      <c r="E151" s="6">
        <v>1280</v>
      </c>
      <c r="F151" s="96">
        <v>126</v>
      </c>
      <c r="G151" s="94">
        <v>3</v>
      </c>
      <c r="H151" s="93">
        <v>64512</v>
      </c>
      <c r="I151" s="99">
        <f>H151/1024/9</f>
        <v>7</v>
      </c>
      <c r="J151" s="96" t="s">
        <v>31</v>
      </c>
      <c r="K151" s="2">
        <f>I151/C151</f>
        <v>0.6889763779527559</v>
      </c>
      <c r="L151" s="33">
        <f>I151/(Y151*Y151)</f>
        <v>1.7500000000000002E-2</v>
      </c>
      <c r="M151" s="93">
        <v>1</v>
      </c>
      <c r="N151" s="96"/>
      <c r="P151" s="96"/>
      <c r="Q151" s="96"/>
      <c r="R151" s="1" t="s">
        <v>32</v>
      </c>
      <c r="S151" s="6">
        <v>107</v>
      </c>
      <c r="T151" s="2">
        <f>S151/C151</f>
        <v>10.531496062992126</v>
      </c>
      <c r="U151" s="2">
        <f>S151/(Y151*Y151)</f>
        <v>0.26750000000000002</v>
      </c>
      <c r="V151" s="61" t="s">
        <v>108</v>
      </c>
      <c r="W151" s="104">
        <v>0.5</v>
      </c>
      <c r="X151" s="105">
        <v>144</v>
      </c>
      <c r="Y151" s="105">
        <v>20</v>
      </c>
      <c r="Z151" s="69" t="s">
        <v>112</v>
      </c>
    </row>
    <row r="152" spans="1:26" x14ac:dyDescent="0.25">
      <c r="A152" s="20" t="s">
        <v>203</v>
      </c>
      <c r="B152" s="20" t="s">
        <v>29</v>
      </c>
      <c r="C152" s="45">
        <v>8.5399999999999991</v>
      </c>
      <c r="D152" s="20" t="s">
        <v>150</v>
      </c>
      <c r="E152" s="6">
        <v>1280</v>
      </c>
      <c r="F152" s="96">
        <v>150</v>
      </c>
      <c r="G152" s="94">
        <v>7</v>
      </c>
      <c r="H152" s="93">
        <v>64512</v>
      </c>
      <c r="I152" s="99">
        <f>H152/1024/9</f>
        <v>7</v>
      </c>
      <c r="J152" s="96" t="s">
        <v>31</v>
      </c>
      <c r="K152" s="2">
        <f>I152/C152</f>
        <v>0.81967213114754112</v>
      </c>
      <c r="L152" s="33">
        <f>I152/(Y152*Y152)</f>
        <v>3.5714285714285712E-2</v>
      </c>
      <c r="M152" s="93">
        <v>1</v>
      </c>
      <c r="N152" s="96"/>
      <c r="P152" s="96"/>
      <c r="Q152" s="96"/>
      <c r="R152" s="1" t="s">
        <v>32</v>
      </c>
      <c r="S152" s="6">
        <v>79</v>
      </c>
      <c r="T152" s="2">
        <f>S152/C152</f>
        <v>9.2505854800936778</v>
      </c>
      <c r="U152" s="2">
        <f>S152/(Y152*Y152)</f>
        <v>0.40306122448979592</v>
      </c>
      <c r="V152" s="82" t="s">
        <v>108</v>
      </c>
      <c r="W152" s="13">
        <v>0.5</v>
      </c>
      <c r="X152" s="12">
        <v>100</v>
      </c>
      <c r="Y152" s="12">
        <v>14</v>
      </c>
      <c r="Z152" s="76" t="s">
        <v>109</v>
      </c>
    </row>
    <row r="153" spans="1:26" x14ac:dyDescent="0.25">
      <c r="A153" s="20" t="s">
        <v>190</v>
      </c>
      <c r="B153" s="20" t="s">
        <v>29</v>
      </c>
      <c r="C153" s="45">
        <v>7.2</v>
      </c>
      <c r="D153" s="20" t="s">
        <v>150</v>
      </c>
      <c r="E153" s="6">
        <v>1280</v>
      </c>
      <c r="F153" s="96">
        <v>178</v>
      </c>
      <c r="G153" s="94">
        <v>51</v>
      </c>
      <c r="H153" s="93">
        <v>64512</v>
      </c>
      <c r="I153" s="99">
        <f>H153/1024/9</f>
        <v>7</v>
      </c>
      <c r="J153" s="96" t="s">
        <v>31</v>
      </c>
      <c r="K153" s="2">
        <f>I153/C153</f>
        <v>0.97222222222222221</v>
      </c>
      <c r="L153" s="33">
        <f>I153/(Y153*Y153)</f>
        <v>0.28000000000000003</v>
      </c>
      <c r="M153" s="93">
        <v>1</v>
      </c>
      <c r="N153" s="96"/>
      <c r="P153" s="96"/>
      <c r="Q153" s="96"/>
      <c r="R153" s="89" t="s">
        <v>32</v>
      </c>
      <c r="S153" s="6">
        <v>21</v>
      </c>
      <c r="T153" s="2">
        <f>S153/C153</f>
        <v>2.9166666666666665</v>
      </c>
      <c r="U153" s="2">
        <f>S153/(Y153*Y153)</f>
        <v>0.84</v>
      </c>
      <c r="V153" s="84" t="s">
        <v>46</v>
      </c>
      <c r="W153" s="22">
        <v>0.5</v>
      </c>
      <c r="X153" s="21">
        <v>32</v>
      </c>
      <c r="Y153" s="21">
        <v>5</v>
      </c>
      <c r="Z153" s="79" t="s">
        <v>155</v>
      </c>
    </row>
    <row r="154" spans="1:26" x14ac:dyDescent="0.25">
      <c r="A154" s="20" t="s">
        <v>269</v>
      </c>
      <c r="B154" s="20" t="s">
        <v>29</v>
      </c>
      <c r="C154" s="45">
        <v>8.42</v>
      </c>
      <c r="D154" s="20" t="s">
        <v>150</v>
      </c>
      <c r="E154" s="6">
        <v>640</v>
      </c>
      <c r="F154" s="96">
        <v>76</v>
      </c>
      <c r="G154" s="94">
        <v>2</v>
      </c>
      <c r="H154" s="93">
        <v>64512</v>
      </c>
      <c r="I154" s="99">
        <f>H154/1024/9</f>
        <v>7</v>
      </c>
      <c r="J154" s="96" t="s">
        <v>31</v>
      </c>
      <c r="K154" s="2">
        <f>I154/C154</f>
        <v>0.83135391923990498</v>
      </c>
      <c r="L154" s="33">
        <f>I154/(Y154*Y154)</f>
        <v>1.7500000000000002E-2</v>
      </c>
      <c r="M154" s="93">
        <v>1</v>
      </c>
      <c r="N154" s="96"/>
      <c r="P154" s="96"/>
      <c r="Q154" s="96"/>
      <c r="R154" s="1" t="s">
        <v>32</v>
      </c>
      <c r="S154" s="6">
        <v>107</v>
      </c>
      <c r="T154" s="2">
        <f>S154/C154</f>
        <v>12.707838479809975</v>
      </c>
      <c r="U154" s="2">
        <f>S154/(Y154*Y154)</f>
        <v>0.26750000000000002</v>
      </c>
      <c r="V154" s="61" t="s">
        <v>108</v>
      </c>
      <c r="W154" s="104">
        <v>0.5</v>
      </c>
      <c r="X154" s="105">
        <v>144</v>
      </c>
      <c r="Y154" s="105">
        <v>20</v>
      </c>
      <c r="Z154" s="69" t="s">
        <v>112</v>
      </c>
    </row>
    <row r="155" spans="1:26" x14ac:dyDescent="0.25">
      <c r="A155" s="20" t="s">
        <v>202</v>
      </c>
      <c r="B155" s="20" t="s">
        <v>29</v>
      </c>
      <c r="C155" s="45">
        <v>6.8</v>
      </c>
      <c r="D155" s="20" t="s">
        <v>150</v>
      </c>
      <c r="E155" s="6">
        <v>640</v>
      </c>
      <c r="F155" s="96">
        <v>94</v>
      </c>
      <c r="G155" s="94">
        <v>3</v>
      </c>
      <c r="H155" s="93">
        <v>18432</v>
      </c>
      <c r="I155" s="99">
        <f>H155/1024/9</f>
        <v>2</v>
      </c>
      <c r="J155" s="96" t="s">
        <v>31</v>
      </c>
      <c r="K155" s="2">
        <f>I155/C155</f>
        <v>0.29411764705882354</v>
      </c>
      <c r="L155" s="33">
        <f>I155/(Y155*Y155)</f>
        <v>1.020408163265306E-2</v>
      </c>
      <c r="M155" s="93">
        <v>0</v>
      </c>
      <c r="N155" s="96"/>
      <c r="P155" s="89"/>
      <c r="Q155" s="96"/>
      <c r="R155" s="1" t="s">
        <v>32</v>
      </c>
      <c r="S155" s="6">
        <v>78</v>
      </c>
      <c r="T155" s="2">
        <f>S155/C155</f>
        <v>11.470588235294118</v>
      </c>
      <c r="U155" s="2">
        <f>S155/(Y155*Y155)</f>
        <v>0.39795918367346939</v>
      </c>
      <c r="V155" s="82" t="s">
        <v>108</v>
      </c>
      <c r="W155" s="13">
        <v>0.5</v>
      </c>
      <c r="X155" s="12">
        <v>100</v>
      </c>
      <c r="Y155" s="12">
        <v>14</v>
      </c>
      <c r="Z155" s="76" t="s">
        <v>109</v>
      </c>
    </row>
    <row r="156" spans="1:26" x14ac:dyDescent="0.25">
      <c r="A156" s="20" t="s">
        <v>192</v>
      </c>
      <c r="B156" s="20" t="s">
        <v>29</v>
      </c>
      <c r="C156" s="45">
        <v>4.4800000000000004</v>
      </c>
      <c r="D156" s="20" t="s">
        <v>150</v>
      </c>
      <c r="E156" s="6">
        <v>640</v>
      </c>
      <c r="F156" s="96">
        <v>143</v>
      </c>
      <c r="G156" s="94">
        <v>13</v>
      </c>
      <c r="H156" s="93">
        <v>18432</v>
      </c>
      <c r="I156" s="99">
        <f>H156/1024/9</f>
        <v>2</v>
      </c>
      <c r="J156" s="96" t="s">
        <v>31</v>
      </c>
      <c r="K156" s="2">
        <f>I156/C156</f>
        <v>0.4464285714285714</v>
      </c>
      <c r="L156" s="33">
        <f>I156/(Y156*Y156)</f>
        <v>4.0816326530612242E-2</v>
      </c>
      <c r="M156" s="93">
        <v>0</v>
      </c>
      <c r="N156" s="96"/>
      <c r="P156" s="89"/>
      <c r="Q156" s="96"/>
      <c r="R156" s="96" t="s">
        <v>32</v>
      </c>
      <c r="S156" s="6">
        <v>40</v>
      </c>
      <c r="T156" s="2">
        <f>S156/C156</f>
        <v>8.928571428571427</v>
      </c>
      <c r="U156" s="2">
        <f>S156/(Y156*Y156)</f>
        <v>0.81632653061224492</v>
      </c>
      <c r="V156" s="85" t="s">
        <v>46</v>
      </c>
      <c r="W156" s="103">
        <v>0.5</v>
      </c>
      <c r="X156" s="19">
        <v>48</v>
      </c>
      <c r="Y156" s="19">
        <v>7</v>
      </c>
      <c r="Z156" s="80" t="s">
        <v>85</v>
      </c>
    </row>
    <row r="157" spans="1:26" x14ac:dyDescent="0.25">
      <c r="A157" s="20" t="s">
        <v>201</v>
      </c>
      <c r="B157" s="20" t="s">
        <v>29</v>
      </c>
      <c r="C157" s="45">
        <v>4.9400000000000004</v>
      </c>
      <c r="D157" s="20" t="s">
        <v>150</v>
      </c>
      <c r="E157" s="6">
        <v>256</v>
      </c>
      <c r="F157" s="96">
        <v>52</v>
      </c>
      <c r="G157" s="94">
        <v>1</v>
      </c>
      <c r="H157" s="93">
        <v>0</v>
      </c>
      <c r="I157" s="99">
        <f>H157/1024/9</f>
        <v>0</v>
      </c>
      <c r="J157" s="96" t="s">
        <v>31</v>
      </c>
      <c r="K157" s="2">
        <f>I157/C157</f>
        <v>0</v>
      </c>
      <c r="L157" s="33">
        <f>I157/(Y157*Y157)</f>
        <v>0</v>
      </c>
      <c r="M157" s="93">
        <v>0</v>
      </c>
      <c r="N157" s="96"/>
      <c r="P157" s="89"/>
      <c r="Q157" s="96"/>
      <c r="R157" s="1" t="s">
        <v>32</v>
      </c>
      <c r="S157" s="6">
        <v>55</v>
      </c>
      <c r="T157" s="2">
        <f>S157/C157</f>
        <v>11.133603238866396</v>
      </c>
      <c r="U157" s="2">
        <f>S157/(Y157*Y157)</f>
        <v>0.28061224489795916</v>
      </c>
      <c r="V157" s="82" t="s">
        <v>108</v>
      </c>
      <c r="W157" s="13">
        <v>0.5</v>
      </c>
      <c r="X157" s="12">
        <v>100</v>
      </c>
      <c r="Y157" s="12">
        <v>14</v>
      </c>
      <c r="Z157" s="76" t="s">
        <v>109</v>
      </c>
    </row>
    <row r="158" spans="1:26" x14ac:dyDescent="0.25">
      <c r="A158" s="20" t="s">
        <v>191</v>
      </c>
      <c r="B158" s="20" t="s">
        <v>29</v>
      </c>
      <c r="C158" s="45">
        <v>4.13</v>
      </c>
      <c r="D158" s="20" t="s">
        <v>150</v>
      </c>
      <c r="E158" s="6">
        <v>256</v>
      </c>
      <c r="F158" s="96">
        <v>62</v>
      </c>
      <c r="G158" s="94">
        <v>5</v>
      </c>
      <c r="H158" s="93">
        <v>0</v>
      </c>
      <c r="I158" s="99">
        <f>H158/1024/9</f>
        <v>0</v>
      </c>
      <c r="J158" s="96" t="s">
        <v>31</v>
      </c>
      <c r="K158" s="2">
        <f>I158/C158</f>
        <v>0</v>
      </c>
      <c r="L158" s="33">
        <f>I158/(Y158*Y158)</f>
        <v>0</v>
      </c>
      <c r="M158" s="93">
        <v>0</v>
      </c>
      <c r="N158" s="96"/>
      <c r="P158" s="89"/>
      <c r="Q158" s="96"/>
      <c r="R158" s="96" t="s">
        <v>32</v>
      </c>
      <c r="S158" s="6">
        <v>40</v>
      </c>
      <c r="T158" s="2">
        <f>S158/C158</f>
        <v>9.6852300242130749</v>
      </c>
      <c r="U158" s="2">
        <f>S158/(Y158*Y158)</f>
        <v>0.81632653061224492</v>
      </c>
      <c r="V158" s="85" t="s">
        <v>46</v>
      </c>
      <c r="W158" s="103">
        <v>0.5</v>
      </c>
      <c r="X158" s="19">
        <v>48</v>
      </c>
      <c r="Y158" s="19">
        <v>7</v>
      </c>
      <c r="Z158" s="80" t="s">
        <v>85</v>
      </c>
    </row>
    <row r="159" spans="1:26" x14ac:dyDescent="0.25">
      <c r="A159" s="20" t="s">
        <v>154</v>
      </c>
      <c r="B159" s="20" t="s">
        <v>29</v>
      </c>
      <c r="C159" s="45">
        <v>3.24</v>
      </c>
      <c r="D159" s="20" t="s">
        <v>150</v>
      </c>
      <c r="E159" s="6">
        <v>256</v>
      </c>
      <c r="F159" s="96">
        <v>79</v>
      </c>
      <c r="G159" s="94">
        <v>10</v>
      </c>
      <c r="H159" s="93">
        <v>0</v>
      </c>
      <c r="I159" s="99">
        <f>H159/1024/9</f>
        <v>0</v>
      </c>
      <c r="J159" s="96" t="s">
        <v>31</v>
      </c>
      <c r="K159" s="2">
        <f>I159/C159</f>
        <v>0</v>
      </c>
      <c r="L159" s="33">
        <f>I159/(Y159*Y159)</f>
        <v>0</v>
      </c>
      <c r="M159" s="93">
        <v>0</v>
      </c>
      <c r="N159" s="96"/>
      <c r="P159" s="96"/>
      <c r="Q159" s="96"/>
      <c r="R159" s="1" t="s">
        <v>32</v>
      </c>
      <c r="S159" s="6">
        <v>21</v>
      </c>
      <c r="T159" s="2">
        <f>S159/C159</f>
        <v>6.481481481481481</v>
      </c>
      <c r="U159" s="2">
        <f>S159/(Y159*Y159)</f>
        <v>0.84</v>
      </c>
      <c r="V159" s="84" t="s">
        <v>46</v>
      </c>
      <c r="W159" s="22">
        <v>0.5</v>
      </c>
      <c r="X159" s="21">
        <v>32</v>
      </c>
      <c r="Y159" s="21">
        <v>5</v>
      </c>
      <c r="Z159" s="79" t="s">
        <v>155</v>
      </c>
    </row>
    <row r="160" spans="1:26" x14ac:dyDescent="0.25">
      <c r="A160" s="20" t="s">
        <v>380</v>
      </c>
      <c r="B160" s="20" t="s">
        <v>29</v>
      </c>
      <c r="C160" s="45">
        <v>20.96</v>
      </c>
      <c r="D160" s="20" t="s">
        <v>278</v>
      </c>
      <c r="E160" s="6">
        <v>9400</v>
      </c>
      <c r="F160" s="4">
        <f>E160/C160</f>
        <v>448.47328244274809</v>
      </c>
      <c r="G160" s="97">
        <f>E160/(Y160*Y160)</f>
        <v>26.038781163434901</v>
      </c>
      <c r="H160" s="93">
        <v>442368</v>
      </c>
      <c r="I160" s="99">
        <f>H160/1024/9</f>
        <v>48</v>
      </c>
      <c r="J160" s="96" t="s">
        <v>31</v>
      </c>
      <c r="K160" s="2">
        <f>I160/C160</f>
        <v>2.2900763358778624</v>
      </c>
      <c r="L160" s="33">
        <f>I160/(Y160*Y160)</f>
        <v>0.1329639889196676</v>
      </c>
      <c r="M160" s="93">
        <v>2</v>
      </c>
      <c r="N160" s="96"/>
      <c r="P160" s="96"/>
      <c r="Q160" s="96"/>
      <c r="R160" s="1" t="s">
        <v>32</v>
      </c>
      <c r="S160" s="6">
        <v>384</v>
      </c>
      <c r="T160" s="2">
        <f>S160/C160</f>
        <v>18.320610687022899</v>
      </c>
      <c r="U160" s="2">
        <f>S160/(Y160*Y160)</f>
        <v>1.0637119113573408</v>
      </c>
      <c r="V160" s="60" t="s">
        <v>33</v>
      </c>
      <c r="W160" s="100">
        <v>0.8</v>
      </c>
      <c r="X160" s="101">
        <v>484</v>
      </c>
      <c r="Y160" s="101">
        <v>19</v>
      </c>
      <c r="Z160" s="66" t="s">
        <v>381</v>
      </c>
    </row>
    <row r="161" spans="1:26" x14ac:dyDescent="0.25">
      <c r="A161" s="20" t="s">
        <v>379</v>
      </c>
      <c r="B161" s="20" t="s">
        <v>29</v>
      </c>
      <c r="C161" s="45">
        <v>16.489999999999998</v>
      </c>
      <c r="D161" s="20" t="s">
        <v>278</v>
      </c>
      <c r="E161" s="6">
        <v>9400</v>
      </c>
      <c r="F161" s="4">
        <f>E161/C161</f>
        <v>570.04244996967861</v>
      </c>
      <c r="G161" s="97">
        <f>E161/(Y161*Y161)</f>
        <v>32.525951557093428</v>
      </c>
      <c r="H161" s="93">
        <v>442368</v>
      </c>
      <c r="I161" s="99">
        <f>H161/1024/9</f>
        <v>48</v>
      </c>
      <c r="J161" s="96" t="s">
        <v>31</v>
      </c>
      <c r="K161" s="2">
        <f>I161/C161</f>
        <v>2.9108550636749548</v>
      </c>
      <c r="L161" s="33">
        <f>I161/(Y161*Y161)</f>
        <v>0.16608996539792387</v>
      </c>
      <c r="M161" s="93">
        <v>2</v>
      </c>
      <c r="N161" s="96"/>
      <c r="P161" s="96"/>
      <c r="Q161" s="96"/>
      <c r="R161" s="96" t="s">
        <v>32</v>
      </c>
      <c r="S161" s="6">
        <v>335</v>
      </c>
      <c r="T161" s="2">
        <f>S161/C161</f>
        <v>20.315342631898123</v>
      </c>
      <c r="U161" s="2">
        <f>S161/(Y161*Y161)</f>
        <v>1.1591695501730104</v>
      </c>
      <c r="V161" s="60" t="s">
        <v>33</v>
      </c>
      <c r="W161" s="100">
        <v>0.8</v>
      </c>
      <c r="X161" s="101">
        <v>400</v>
      </c>
      <c r="Y161" s="101">
        <v>17</v>
      </c>
      <c r="Z161" s="66" t="s">
        <v>49</v>
      </c>
    </row>
    <row r="162" spans="1:26" x14ac:dyDescent="0.25">
      <c r="A162" s="20" t="s">
        <v>331</v>
      </c>
      <c r="B162" s="20" t="s">
        <v>29</v>
      </c>
      <c r="C162" s="45">
        <v>16.75</v>
      </c>
      <c r="D162" s="20" t="s">
        <v>278</v>
      </c>
      <c r="E162" s="6">
        <v>9400</v>
      </c>
      <c r="F162" s="4">
        <f>E162/C162</f>
        <v>561.19402985074623</v>
      </c>
      <c r="G162" s="97">
        <f>E162/(Y162*Y162)</f>
        <v>47.95918367346939</v>
      </c>
      <c r="H162" s="93">
        <v>442368</v>
      </c>
      <c r="I162" s="99">
        <f>H162/1024/9</f>
        <v>48</v>
      </c>
      <c r="J162" s="96" t="s">
        <v>31</v>
      </c>
      <c r="K162" s="2">
        <f>I162/C162</f>
        <v>2.8656716417910446</v>
      </c>
      <c r="L162" s="33">
        <f>I162/(Y162*Y162)</f>
        <v>0.24489795918367346</v>
      </c>
      <c r="M162" s="93">
        <v>2</v>
      </c>
      <c r="N162" s="96"/>
      <c r="P162" s="96"/>
      <c r="Q162" s="96"/>
      <c r="R162" s="96" t="s">
        <v>32</v>
      </c>
      <c r="S162" s="6">
        <v>206</v>
      </c>
      <c r="T162" s="2">
        <f>S162/C162</f>
        <v>12.298507462686567</v>
      </c>
      <c r="U162" s="2">
        <f>S162/(Y162*Y162)</f>
        <v>1.0510204081632653</v>
      </c>
      <c r="V162" s="60" t="s">
        <v>33</v>
      </c>
      <c r="W162" s="100">
        <v>0.8</v>
      </c>
      <c r="X162" s="101">
        <v>256</v>
      </c>
      <c r="Y162" s="101">
        <v>14</v>
      </c>
      <c r="Z162" s="66" t="s">
        <v>54</v>
      </c>
    </row>
    <row r="163" spans="1:26" x14ac:dyDescent="0.25">
      <c r="A163" s="20" t="s">
        <v>378</v>
      </c>
      <c r="B163" s="20" t="s">
        <v>29</v>
      </c>
      <c r="C163" s="45">
        <v>15.49</v>
      </c>
      <c r="D163" s="20" t="s">
        <v>278</v>
      </c>
      <c r="E163" s="6">
        <v>6864</v>
      </c>
      <c r="F163" s="4">
        <f>E163/C163</f>
        <v>443.12459651387991</v>
      </c>
      <c r="G163" s="97">
        <f>E163/(Y163*Y163)</f>
        <v>23.750865051903116</v>
      </c>
      <c r="H163" s="93">
        <v>239616</v>
      </c>
      <c r="I163" s="99">
        <f>H163/1024/9</f>
        <v>26</v>
      </c>
      <c r="J163" s="96" t="s">
        <v>31</v>
      </c>
      <c r="K163" s="2">
        <f>I163/C163</f>
        <v>1.6785022595222725</v>
      </c>
      <c r="L163" s="33">
        <f>I163/(Y163*Y163)</f>
        <v>8.9965397923875437E-2</v>
      </c>
      <c r="M163" s="93">
        <v>2</v>
      </c>
      <c r="N163" s="96"/>
      <c r="P163" s="96"/>
      <c r="Q163" s="96"/>
      <c r="R163" s="96" t="s">
        <v>32</v>
      </c>
      <c r="S163" s="6">
        <v>335</v>
      </c>
      <c r="T163" s="2">
        <f>S163/C163</f>
        <v>21.626856036152358</v>
      </c>
      <c r="U163" s="2">
        <f>S163/(Y163*Y163)</f>
        <v>1.1591695501730104</v>
      </c>
      <c r="V163" s="60" t="s">
        <v>33</v>
      </c>
      <c r="W163" s="100">
        <v>0.8</v>
      </c>
      <c r="X163" s="101">
        <v>400</v>
      </c>
      <c r="Y163" s="101">
        <v>17</v>
      </c>
      <c r="Z163" s="66" t="s">
        <v>49</v>
      </c>
    </row>
    <row r="164" spans="1:26" x14ac:dyDescent="0.25">
      <c r="A164" s="20" t="s">
        <v>298</v>
      </c>
      <c r="B164" s="20" t="s">
        <v>29</v>
      </c>
      <c r="C164" s="45">
        <v>12.88</v>
      </c>
      <c r="D164" s="20" t="s">
        <v>278</v>
      </c>
      <c r="E164" s="6">
        <v>6864</v>
      </c>
      <c r="F164" s="4">
        <f>E164/C164</f>
        <v>532.91925465838506</v>
      </c>
      <c r="G164" s="97">
        <f>E164/(Y164*Y164)</f>
        <v>35.020408163265309</v>
      </c>
      <c r="H164" s="93">
        <v>239616</v>
      </c>
      <c r="I164" s="99">
        <f>H164/1024/9</f>
        <v>26</v>
      </c>
      <c r="J164" s="96" t="s">
        <v>31</v>
      </c>
      <c r="K164" s="2">
        <f>I164/C164</f>
        <v>2.0186335403726705</v>
      </c>
      <c r="L164" s="33">
        <f>I164/(Y164*Y164)</f>
        <v>0.1326530612244898</v>
      </c>
      <c r="M164" s="93">
        <v>2</v>
      </c>
      <c r="N164" s="96"/>
      <c r="P164" s="96"/>
      <c r="Q164" s="96"/>
      <c r="R164" s="96" t="s">
        <v>32</v>
      </c>
      <c r="S164" s="6">
        <v>206</v>
      </c>
      <c r="T164" s="2">
        <f>S164/C164</f>
        <v>15.993788819875775</v>
      </c>
      <c r="U164" s="2">
        <f>S164/(Y164*Y164)</f>
        <v>1.0510204081632653</v>
      </c>
      <c r="V164" s="60" t="s">
        <v>33</v>
      </c>
      <c r="W164" s="100">
        <v>0.8</v>
      </c>
      <c r="X164" s="101">
        <v>256</v>
      </c>
      <c r="Y164" s="101">
        <v>14</v>
      </c>
      <c r="Z164" s="66" t="s">
        <v>54</v>
      </c>
    </row>
    <row r="165" spans="1:26" x14ac:dyDescent="0.25">
      <c r="A165" s="20" t="s">
        <v>377</v>
      </c>
      <c r="B165" s="20" t="s">
        <v>29</v>
      </c>
      <c r="C165" s="45">
        <v>13.65</v>
      </c>
      <c r="D165" s="20" t="s">
        <v>278</v>
      </c>
      <c r="E165" s="6">
        <v>4320</v>
      </c>
      <c r="F165" s="4">
        <f>E165/C165</f>
        <v>316.4835164835165</v>
      </c>
      <c r="G165" s="97">
        <f>E165/(Y165*Y165)</f>
        <v>14.948096885813149</v>
      </c>
      <c r="H165" s="93">
        <v>92160</v>
      </c>
      <c r="I165" s="99">
        <f>H165/1024/9</f>
        <v>10</v>
      </c>
      <c r="J165" s="96" t="s">
        <v>31</v>
      </c>
      <c r="K165" s="2">
        <f>I165/C165</f>
        <v>0.73260073260073255</v>
      </c>
      <c r="L165" s="33">
        <f>I165/(Y165*Y165)</f>
        <v>3.4602076124567477E-2</v>
      </c>
      <c r="M165" s="93">
        <v>2</v>
      </c>
      <c r="N165" s="96"/>
      <c r="P165" s="96"/>
      <c r="Q165" s="96"/>
      <c r="R165" s="96" t="s">
        <v>32</v>
      </c>
      <c r="S165" s="6">
        <v>335</v>
      </c>
      <c r="T165" s="2">
        <f>S165/C165</f>
        <v>24.54212454212454</v>
      </c>
      <c r="U165" s="2">
        <f>S165/(Y165*Y165)</f>
        <v>1.1591695501730104</v>
      </c>
      <c r="V165" s="60" t="s">
        <v>33</v>
      </c>
      <c r="W165" s="100">
        <v>0.8</v>
      </c>
      <c r="X165" s="101">
        <v>400</v>
      </c>
      <c r="Y165" s="101">
        <v>17</v>
      </c>
      <c r="Z165" s="66" t="s">
        <v>49</v>
      </c>
    </row>
    <row r="166" spans="1:26" x14ac:dyDescent="0.25">
      <c r="A166" s="20" t="s">
        <v>374</v>
      </c>
      <c r="B166" s="20" t="s">
        <v>29</v>
      </c>
      <c r="C166" s="45">
        <v>10</v>
      </c>
      <c r="D166" s="20" t="s">
        <v>278</v>
      </c>
      <c r="E166" s="6">
        <v>4320</v>
      </c>
      <c r="F166" s="4">
        <f>E166/C166</f>
        <v>432</v>
      </c>
      <c r="G166" s="97">
        <f>E166/(Y166*Y166)</f>
        <v>19.2</v>
      </c>
      <c r="H166" s="93">
        <v>92160</v>
      </c>
      <c r="I166" s="99">
        <f>H166/1024/9</f>
        <v>10</v>
      </c>
      <c r="J166" s="96" t="s">
        <v>31</v>
      </c>
      <c r="K166" s="2">
        <f>I166/C166</f>
        <v>1</v>
      </c>
      <c r="L166" s="33">
        <f>I166/(Y166*Y166)</f>
        <v>4.4444444444444446E-2</v>
      </c>
      <c r="M166" s="93">
        <v>2</v>
      </c>
      <c r="N166" s="96"/>
      <c r="Q166" s="96"/>
      <c r="R166" s="89" t="s">
        <v>32</v>
      </c>
      <c r="S166" s="6">
        <v>279</v>
      </c>
      <c r="T166" s="2">
        <f>S166/C166</f>
        <v>27.9</v>
      </c>
      <c r="U166" s="2">
        <f>S166/(Y166*Y166)</f>
        <v>1.24</v>
      </c>
      <c r="V166" s="60" t="s">
        <v>33</v>
      </c>
      <c r="W166" s="100">
        <v>0.8</v>
      </c>
      <c r="X166" s="101">
        <v>324</v>
      </c>
      <c r="Y166" s="101">
        <v>15</v>
      </c>
      <c r="Z166" s="66" t="s">
        <v>375</v>
      </c>
    </row>
    <row r="167" spans="1:26" x14ac:dyDescent="0.25">
      <c r="A167" s="20" t="s">
        <v>291</v>
      </c>
      <c r="B167" s="20" t="s">
        <v>29</v>
      </c>
      <c r="C167" s="45">
        <v>10.57</v>
      </c>
      <c r="D167" s="20" t="s">
        <v>278</v>
      </c>
      <c r="E167" s="6">
        <v>4320</v>
      </c>
      <c r="F167" s="4">
        <f>E167/C167</f>
        <v>408.70387890255438</v>
      </c>
      <c r="G167" s="97">
        <f>E167/(Y167*Y167)</f>
        <v>22.040816326530614</v>
      </c>
      <c r="H167" s="93">
        <v>92160</v>
      </c>
      <c r="I167" s="99">
        <f>H167/1024/9</f>
        <v>10</v>
      </c>
      <c r="J167" s="96" t="s">
        <v>31</v>
      </c>
      <c r="K167" s="2">
        <f>I167/C167</f>
        <v>0.94607379375591294</v>
      </c>
      <c r="L167" s="33">
        <f>I167/(Y167*Y167)</f>
        <v>5.1020408163265307E-2</v>
      </c>
      <c r="M167" s="93">
        <v>2</v>
      </c>
      <c r="N167" s="96"/>
      <c r="P167" s="96"/>
      <c r="Q167" s="96"/>
      <c r="R167" s="96" t="s">
        <v>32</v>
      </c>
      <c r="S167" s="6">
        <v>206</v>
      </c>
      <c r="T167" s="2">
        <f>S167/C167</f>
        <v>19.489120151371807</v>
      </c>
      <c r="U167" s="2">
        <f>S167/(Y167*Y167)</f>
        <v>1.0510204081632653</v>
      </c>
      <c r="V167" s="60" t="s">
        <v>33</v>
      </c>
      <c r="W167" s="100">
        <v>0.8</v>
      </c>
      <c r="X167" s="101">
        <v>256</v>
      </c>
      <c r="Y167" s="101">
        <v>14</v>
      </c>
      <c r="Z167" s="66" t="s">
        <v>54</v>
      </c>
    </row>
    <row r="168" spans="1:26" x14ac:dyDescent="0.25">
      <c r="A168" s="20" t="s">
        <v>376</v>
      </c>
      <c r="B168" s="20" t="s">
        <v>29</v>
      </c>
      <c r="C168" s="45">
        <v>13.15</v>
      </c>
      <c r="D168" s="20" t="s">
        <v>278</v>
      </c>
      <c r="E168" s="6">
        <v>2112</v>
      </c>
      <c r="F168" s="4">
        <f>E168/C168</f>
        <v>160.60836501901142</v>
      </c>
      <c r="G168" s="97">
        <f>E168/(Y168*Y168)</f>
        <v>9.3866666666666667</v>
      </c>
      <c r="H168" s="93">
        <v>73728</v>
      </c>
      <c r="I168" s="99">
        <f>H168/1024/9</f>
        <v>8</v>
      </c>
      <c r="J168" s="96" t="s">
        <v>31</v>
      </c>
      <c r="K168" s="2">
        <f>I168/C168</f>
        <v>0.60836501901140683</v>
      </c>
      <c r="L168" s="33">
        <f>I168/(Y168*Y168)</f>
        <v>3.5555555555555556E-2</v>
      </c>
      <c r="M168" s="93">
        <v>1</v>
      </c>
      <c r="N168" s="96"/>
      <c r="P168" s="96"/>
      <c r="Q168" s="96"/>
      <c r="R168" s="96" t="s">
        <v>32</v>
      </c>
      <c r="S168" s="6">
        <v>279</v>
      </c>
      <c r="T168" s="2">
        <f>S168/C168</f>
        <v>21.216730038022813</v>
      </c>
      <c r="U168" s="2">
        <f>S168/(Y168*Y168)</f>
        <v>1.24</v>
      </c>
      <c r="V168" s="60" t="s">
        <v>33</v>
      </c>
      <c r="W168" s="100">
        <v>0.8</v>
      </c>
      <c r="X168" s="101">
        <v>324</v>
      </c>
      <c r="Y168" s="101">
        <v>15</v>
      </c>
      <c r="Z168" s="66" t="s">
        <v>375</v>
      </c>
    </row>
    <row r="169" spans="1:26" x14ac:dyDescent="0.25">
      <c r="A169" s="20" t="s">
        <v>290</v>
      </c>
      <c r="B169" s="20" t="s">
        <v>29</v>
      </c>
      <c r="C169" s="45">
        <v>10.16</v>
      </c>
      <c r="D169" s="20" t="s">
        <v>278</v>
      </c>
      <c r="E169" s="6">
        <v>2112</v>
      </c>
      <c r="F169" s="4">
        <f>E169/C169</f>
        <v>207.8740157480315</v>
      </c>
      <c r="G169" s="97">
        <f>E169/(Y169*Y169)</f>
        <v>10.775510204081632</v>
      </c>
      <c r="H169" s="93">
        <v>73728</v>
      </c>
      <c r="I169" s="99">
        <f>H169/1024/9</f>
        <v>8</v>
      </c>
      <c r="J169" s="96" t="s">
        <v>31</v>
      </c>
      <c r="K169" s="2">
        <f>I169/C169</f>
        <v>0.78740157480314954</v>
      </c>
      <c r="L169" s="33">
        <f>I169/(Y169*Y169)</f>
        <v>4.0816326530612242E-2</v>
      </c>
      <c r="M169" s="93">
        <v>1</v>
      </c>
      <c r="N169" s="96"/>
      <c r="P169" s="96"/>
      <c r="Q169" s="96"/>
      <c r="R169" s="1" t="s">
        <v>32</v>
      </c>
      <c r="S169" s="6">
        <v>206</v>
      </c>
      <c r="T169" s="2">
        <f>S169/C169</f>
        <v>20.275590551181104</v>
      </c>
      <c r="U169" s="2">
        <f>S169/(Y169*Y169)</f>
        <v>1.0510204081632653</v>
      </c>
      <c r="V169" s="60" t="s">
        <v>33</v>
      </c>
      <c r="W169" s="100">
        <v>0.8</v>
      </c>
      <c r="X169" s="101">
        <v>256</v>
      </c>
      <c r="Y169" s="101">
        <v>14</v>
      </c>
      <c r="Z169" s="66" t="s">
        <v>54</v>
      </c>
    </row>
    <row r="170" spans="1:26" x14ac:dyDescent="0.25">
      <c r="A170" s="20" t="s">
        <v>289</v>
      </c>
      <c r="B170" s="20" t="s">
        <v>29</v>
      </c>
      <c r="C170" s="45">
        <v>8.09</v>
      </c>
      <c r="D170" s="20" t="s">
        <v>278</v>
      </c>
      <c r="E170" s="6">
        <v>1280</v>
      </c>
      <c r="F170" s="4">
        <f>E170/C170</f>
        <v>158.22002472187887</v>
      </c>
      <c r="G170" s="97">
        <f>E170/(Y170*Y170)</f>
        <v>6.5306122448979593</v>
      </c>
      <c r="H170" s="93">
        <v>64512</v>
      </c>
      <c r="I170" s="99">
        <f>H170/1024/9</f>
        <v>7</v>
      </c>
      <c r="J170" s="96" t="s">
        <v>31</v>
      </c>
      <c r="K170" s="2">
        <f>I170/C170</f>
        <v>0.86526576019777501</v>
      </c>
      <c r="L170" s="33">
        <f>I170/(Y170*Y170)</f>
        <v>3.5714285714285712E-2</v>
      </c>
      <c r="M170" s="93">
        <v>1</v>
      </c>
      <c r="N170" s="96"/>
      <c r="P170" s="96"/>
      <c r="Q170" s="96"/>
      <c r="R170" s="96" t="s">
        <v>32</v>
      </c>
      <c r="S170" s="6">
        <v>206</v>
      </c>
      <c r="T170" s="2">
        <f>S170/C170</f>
        <v>25.46353522867738</v>
      </c>
      <c r="U170" s="2">
        <f>S170/(Y170*Y170)</f>
        <v>1.0510204081632653</v>
      </c>
      <c r="V170" s="60" t="s">
        <v>33</v>
      </c>
      <c r="W170" s="100">
        <v>0.8</v>
      </c>
      <c r="X170" s="101">
        <v>256</v>
      </c>
      <c r="Y170" s="101">
        <v>14</v>
      </c>
      <c r="Z170" s="66" t="s">
        <v>54</v>
      </c>
    </row>
    <row r="171" spans="1:26" x14ac:dyDescent="0.25">
      <c r="A171" s="18" t="s">
        <v>454</v>
      </c>
      <c r="B171" s="18" t="s">
        <v>29</v>
      </c>
      <c r="C171" s="44">
        <v>24.75</v>
      </c>
      <c r="D171" s="18" t="s">
        <v>383</v>
      </c>
      <c r="E171" s="6">
        <v>9400</v>
      </c>
      <c r="F171" s="4">
        <f>E171/C171</f>
        <v>379.79797979797979</v>
      </c>
      <c r="G171" s="97">
        <f>E171/(Y171*Y171)</f>
        <v>32.525951557093428</v>
      </c>
      <c r="H171" s="93">
        <v>442368</v>
      </c>
      <c r="I171" s="99">
        <f>H171/1024/9</f>
        <v>48</v>
      </c>
      <c r="J171" s="96" t="s">
        <v>31</v>
      </c>
      <c r="K171" s="2">
        <f>I171/C171</f>
        <v>1.9393939393939394</v>
      </c>
      <c r="L171" s="33">
        <f>I171/(Y171*Y171)</f>
        <v>0.16608996539792387</v>
      </c>
      <c r="M171" s="93">
        <v>2</v>
      </c>
      <c r="N171" s="96"/>
      <c r="P171" s="96"/>
      <c r="Q171" s="96"/>
      <c r="R171" s="96" t="s">
        <v>32</v>
      </c>
      <c r="S171" s="6">
        <v>335</v>
      </c>
      <c r="T171" s="2">
        <f>S171/C171</f>
        <v>13.535353535353535</v>
      </c>
      <c r="U171" s="2">
        <f>S171/(Y171*Y171)</f>
        <v>1.1591695501730104</v>
      </c>
      <c r="V171" s="60" t="s">
        <v>33</v>
      </c>
      <c r="W171" s="100">
        <v>0.8</v>
      </c>
      <c r="X171" s="101">
        <v>400</v>
      </c>
      <c r="Y171" s="101">
        <v>17</v>
      </c>
      <c r="Z171" s="66" t="s">
        <v>49</v>
      </c>
    </row>
    <row r="172" spans="1:26" x14ac:dyDescent="0.25">
      <c r="A172" s="18" t="s">
        <v>450</v>
      </c>
      <c r="B172" s="18" t="s">
        <v>29</v>
      </c>
      <c r="C172" s="44">
        <v>21.51</v>
      </c>
      <c r="D172" s="18" t="s">
        <v>383</v>
      </c>
      <c r="E172" s="6">
        <v>9400</v>
      </c>
      <c r="F172" s="4">
        <f>E172/C172</f>
        <v>437.00604370060432</v>
      </c>
      <c r="G172" s="97">
        <f>E172/(Y172*Y172)</f>
        <v>47.95918367346939</v>
      </c>
      <c r="H172" s="93">
        <v>442368</v>
      </c>
      <c r="I172" s="99">
        <f>H172/1024/9</f>
        <v>48</v>
      </c>
      <c r="J172" s="96" t="s">
        <v>31</v>
      </c>
      <c r="K172" s="2">
        <f>I172/C172</f>
        <v>2.2315202231520224</v>
      </c>
      <c r="L172" s="33">
        <f>I172/(Y172*Y172)</f>
        <v>0.24489795918367346</v>
      </c>
      <c r="M172" s="93">
        <v>2</v>
      </c>
      <c r="N172" s="96"/>
      <c r="P172" s="96"/>
      <c r="Q172" s="96"/>
      <c r="R172" s="89" t="s">
        <v>32</v>
      </c>
      <c r="S172" s="6">
        <v>206</v>
      </c>
      <c r="T172" s="2">
        <f>S172/C172</f>
        <v>9.5769409576940951</v>
      </c>
      <c r="U172" s="2">
        <f>S172/(Y172*Y172)</f>
        <v>1.0510204081632653</v>
      </c>
      <c r="V172" s="60" t="s">
        <v>33</v>
      </c>
      <c r="W172" s="100">
        <v>0.8</v>
      </c>
      <c r="X172" s="101">
        <v>256</v>
      </c>
      <c r="Y172" s="101">
        <v>14</v>
      </c>
      <c r="Z172" s="66" t="s">
        <v>54</v>
      </c>
    </row>
    <row r="173" spans="1:26" x14ac:dyDescent="0.25">
      <c r="A173" s="18" t="s">
        <v>448</v>
      </c>
      <c r="B173" s="18" t="s">
        <v>29</v>
      </c>
      <c r="C173" s="44">
        <v>23.74</v>
      </c>
      <c r="D173" s="18" t="s">
        <v>383</v>
      </c>
      <c r="E173" s="6">
        <v>9400</v>
      </c>
      <c r="F173" s="4">
        <f>E173/C173</f>
        <v>395.95619208087618</v>
      </c>
      <c r="G173" s="97">
        <f>E173/(Y173*Y173)</f>
        <v>94</v>
      </c>
      <c r="H173" s="93">
        <v>442368</v>
      </c>
      <c r="I173" s="99">
        <f>H173/1024/9</f>
        <v>48</v>
      </c>
      <c r="J173" s="96" t="s">
        <v>31</v>
      </c>
      <c r="K173" s="2">
        <f>I173/C173</f>
        <v>2.021903959561921</v>
      </c>
      <c r="L173" s="33">
        <f>I173/(Y173*Y173)</f>
        <v>0.48</v>
      </c>
      <c r="M173" s="93">
        <v>2</v>
      </c>
      <c r="N173" s="96"/>
      <c r="P173" s="96"/>
      <c r="Q173" s="96"/>
      <c r="R173" s="96" t="s">
        <v>32</v>
      </c>
      <c r="S173" s="6">
        <v>58</v>
      </c>
      <c r="T173" s="2">
        <f>S173/C173</f>
        <v>2.4431339511373213</v>
      </c>
      <c r="U173" s="2">
        <f>S173/(Y173*Y173)</f>
        <v>0.57999999999999996</v>
      </c>
      <c r="V173" s="86" t="s">
        <v>46</v>
      </c>
      <c r="W173" s="102">
        <v>0.5</v>
      </c>
      <c r="X173" s="17">
        <v>72</v>
      </c>
      <c r="Y173" s="17">
        <v>10</v>
      </c>
      <c r="Z173" s="81" t="s">
        <v>47</v>
      </c>
    </row>
    <row r="174" spans="1:26" x14ac:dyDescent="0.25">
      <c r="A174" s="18" t="s">
        <v>449</v>
      </c>
      <c r="B174" s="18" t="s">
        <v>29</v>
      </c>
      <c r="C174" s="44">
        <v>17.98</v>
      </c>
      <c r="D174" s="18" t="s">
        <v>383</v>
      </c>
      <c r="E174" s="6">
        <v>4300</v>
      </c>
      <c r="F174" s="4">
        <f>E174/C174</f>
        <v>239.15461624026696</v>
      </c>
      <c r="G174" s="31">
        <f>E174/(Y174*Y174)</f>
        <v>21.938775510204081</v>
      </c>
      <c r="H174" s="94">
        <v>92160</v>
      </c>
      <c r="I174" s="99">
        <f>H174/1024/9</f>
        <v>10</v>
      </c>
      <c r="J174" s="96" t="s">
        <v>31</v>
      </c>
      <c r="K174" s="2">
        <f>I174/C174</f>
        <v>0.55617352614015569</v>
      </c>
      <c r="L174" s="32">
        <f>I174/(Y174*Y174)</f>
        <v>5.1020408163265307E-2</v>
      </c>
      <c r="M174" s="94">
        <v>2</v>
      </c>
      <c r="N174" s="96"/>
      <c r="O174" s="89"/>
      <c r="P174" s="96"/>
      <c r="Q174" s="96"/>
      <c r="R174" s="89" t="s">
        <v>32</v>
      </c>
      <c r="S174" s="6">
        <v>206</v>
      </c>
      <c r="T174" s="2">
        <f>S174/C174</f>
        <v>11.457174638487208</v>
      </c>
      <c r="U174" s="2">
        <f>S174/(Y174*Y174)</f>
        <v>1.0510204081632653</v>
      </c>
      <c r="V174" s="60" t="s">
        <v>33</v>
      </c>
      <c r="W174" s="100">
        <v>0.8</v>
      </c>
      <c r="X174" s="101">
        <v>256</v>
      </c>
      <c r="Y174" s="101">
        <v>14</v>
      </c>
      <c r="Z174" s="66" t="s">
        <v>54</v>
      </c>
    </row>
    <row r="175" spans="1:26" x14ac:dyDescent="0.25">
      <c r="A175" s="18" t="s">
        <v>382</v>
      </c>
      <c r="B175" s="18" t="s">
        <v>29</v>
      </c>
      <c r="C175" s="44">
        <v>13.58</v>
      </c>
      <c r="D175" s="18" t="s">
        <v>383</v>
      </c>
      <c r="E175" s="6">
        <v>4300</v>
      </c>
      <c r="F175" s="4">
        <f>E175/C175</f>
        <v>316.64212076583209</v>
      </c>
      <c r="G175" s="31">
        <f>E175/(Y175*Y175)</f>
        <v>43</v>
      </c>
      <c r="H175" s="94">
        <v>92160</v>
      </c>
      <c r="I175" s="99">
        <f>H175/1024/9</f>
        <v>10</v>
      </c>
      <c r="J175" s="96" t="s">
        <v>31</v>
      </c>
      <c r="K175" s="2">
        <f>I175/C175</f>
        <v>0.7363770250368189</v>
      </c>
      <c r="L175" s="32">
        <f>I175/(Y175*Y175)</f>
        <v>0.1</v>
      </c>
      <c r="M175" s="94">
        <v>2</v>
      </c>
      <c r="N175" s="96"/>
      <c r="O175" s="89"/>
      <c r="P175" s="96"/>
      <c r="Q175" s="96"/>
      <c r="R175" s="96" t="s">
        <v>32</v>
      </c>
      <c r="S175" s="6">
        <v>58</v>
      </c>
      <c r="T175" s="2">
        <f>S175/C175</f>
        <v>4.2709867452135493</v>
      </c>
      <c r="U175" s="2">
        <f>S175/(Y175*Y175)</f>
        <v>0.57999999999999996</v>
      </c>
      <c r="V175" s="86" t="s">
        <v>46</v>
      </c>
      <c r="W175" s="102">
        <v>0.5</v>
      </c>
      <c r="X175" s="17">
        <v>72</v>
      </c>
      <c r="Y175" s="17">
        <v>10</v>
      </c>
      <c r="Z175" s="81" t="s">
        <v>47</v>
      </c>
    </row>
    <row r="176" spans="1:26" x14ac:dyDescent="0.25">
      <c r="A176" s="14" t="s">
        <v>485</v>
      </c>
      <c r="B176" s="14" t="s">
        <v>29</v>
      </c>
      <c r="C176" s="42">
        <v>16.670000000000002</v>
      </c>
      <c r="D176" s="14" t="s">
        <v>456</v>
      </c>
      <c r="E176" s="6">
        <v>1280</v>
      </c>
      <c r="F176" s="4">
        <f>E176/C176</f>
        <v>76.784643071385716</v>
      </c>
      <c r="G176" s="31">
        <f>E176/(Y176*Y176)</f>
        <v>4.429065743944637</v>
      </c>
      <c r="H176" s="94">
        <v>64512</v>
      </c>
      <c r="I176" s="99">
        <f>H176/1024/9</f>
        <v>7</v>
      </c>
      <c r="J176" s="96" t="s">
        <v>31</v>
      </c>
      <c r="K176" s="2">
        <f>I176/C176</f>
        <v>0.41991601679664065</v>
      </c>
      <c r="L176" s="32">
        <f>I176/(Y176*Y176)</f>
        <v>2.4221453287197232E-2</v>
      </c>
      <c r="M176" s="94">
        <v>1</v>
      </c>
      <c r="N176" s="96"/>
      <c r="O176" s="89"/>
      <c r="P176" s="96"/>
      <c r="Q176" s="89"/>
      <c r="R176" s="89" t="s">
        <v>32</v>
      </c>
      <c r="S176" s="6">
        <v>108</v>
      </c>
      <c r="T176" s="2">
        <f>S176/C176</f>
        <v>6.4787042591481701</v>
      </c>
      <c r="U176" s="2">
        <f>S176/(Y176*Y176)</f>
        <v>0.37370242214532873</v>
      </c>
      <c r="V176" s="6" t="s">
        <v>33</v>
      </c>
      <c r="W176" s="99">
        <v>1</v>
      </c>
      <c r="X176" s="5">
        <v>237</v>
      </c>
      <c r="Y176" s="5">
        <v>17</v>
      </c>
      <c r="Z176" s="77" t="s">
        <v>486</v>
      </c>
    </row>
    <row r="177" spans="1:26" x14ac:dyDescent="0.25">
      <c r="A177" s="14" t="s">
        <v>455</v>
      </c>
      <c r="B177" s="14" t="s">
        <v>29</v>
      </c>
      <c r="C177" s="42">
        <v>19.7</v>
      </c>
      <c r="D177" s="14" t="s">
        <v>456</v>
      </c>
      <c r="E177" s="6">
        <v>1280</v>
      </c>
      <c r="F177" s="4">
        <f>E177/C177</f>
        <v>64.974619289340097</v>
      </c>
      <c r="G177" s="31">
        <f>E177/(Y177*Y177)</f>
        <v>12.8</v>
      </c>
      <c r="H177" s="94">
        <v>64512</v>
      </c>
      <c r="I177" s="99">
        <f>H177/1024/9</f>
        <v>7</v>
      </c>
      <c r="J177" s="96" t="s">
        <v>31</v>
      </c>
      <c r="K177" s="2">
        <f>I177/C177</f>
        <v>0.35532994923857869</v>
      </c>
      <c r="L177" s="32">
        <f>I177/(Y177*Y177)</f>
        <v>7.0000000000000007E-2</v>
      </c>
      <c r="M177" s="94">
        <v>1</v>
      </c>
      <c r="N177" s="96"/>
      <c r="O177" s="89"/>
      <c r="P177" s="96"/>
      <c r="Q177" s="96"/>
      <c r="R177" s="89" t="s">
        <v>32</v>
      </c>
      <c r="S177" s="6">
        <v>43</v>
      </c>
      <c r="T177" s="2">
        <f>S177/C177</f>
        <v>2.1827411167512691</v>
      </c>
      <c r="U177" s="2">
        <f>S177/(Y177*Y177)</f>
        <v>0.43</v>
      </c>
      <c r="V177" s="60" t="s">
        <v>33</v>
      </c>
      <c r="W177" s="100">
        <v>0.8</v>
      </c>
      <c r="X177" s="101">
        <v>100</v>
      </c>
      <c r="Y177" s="101">
        <v>10</v>
      </c>
      <c r="Z177" s="66" t="s">
        <v>457</v>
      </c>
    </row>
    <row r="178" spans="1:26" x14ac:dyDescent="0.25">
      <c r="A178" s="20" t="s">
        <v>508</v>
      </c>
      <c r="B178" s="20" t="s">
        <v>29</v>
      </c>
      <c r="C178" s="45">
        <v>113.56</v>
      </c>
      <c r="D178" s="20" t="s">
        <v>517</v>
      </c>
      <c r="E178" s="6">
        <v>40000</v>
      </c>
      <c r="F178" s="4">
        <f>E178/C178</f>
        <v>352.23670306445933</v>
      </c>
      <c r="G178" s="31">
        <f>E178/(Y178*Y178)</f>
        <v>54.869684499314126</v>
      </c>
      <c r="H178" s="94">
        <v>884736</v>
      </c>
      <c r="I178" s="99">
        <f>H178/1024/9</f>
        <v>96</v>
      </c>
      <c r="J178" s="96" t="s">
        <v>31</v>
      </c>
      <c r="K178" s="2">
        <f>I178/C178</f>
        <v>0.84536808735470237</v>
      </c>
      <c r="L178" s="32">
        <f>I178/(Y178*Y178)</f>
        <v>0.13168724279835392</v>
      </c>
      <c r="M178" s="94">
        <v>4</v>
      </c>
      <c r="N178" s="5">
        <v>32</v>
      </c>
      <c r="O178" s="89" t="s">
        <v>42</v>
      </c>
      <c r="P178" s="96"/>
      <c r="Q178" s="96"/>
      <c r="R178" s="96" t="s">
        <v>32</v>
      </c>
      <c r="S178" s="6">
        <v>540</v>
      </c>
      <c r="T178" s="2">
        <f>S178/C178</f>
        <v>4.755195491370201</v>
      </c>
      <c r="U178" s="2">
        <f>S178/(Y178*Y178)</f>
        <v>0.7407407407407407</v>
      </c>
      <c r="V178" s="6" t="s">
        <v>33</v>
      </c>
      <c r="W178" s="99">
        <v>1</v>
      </c>
      <c r="X178" s="5">
        <v>672</v>
      </c>
      <c r="Y178" s="5">
        <v>27</v>
      </c>
      <c r="Z178" s="77" t="s">
        <v>519</v>
      </c>
    </row>
    <row r="179" spans="1:26" x14ac:dyDescent="0.25">
      <c r="A179" s="20" t="s">
        <v>507</v>
      </c>
      <c r="B179" s="20" t="s">
        <v>29</v>
      </c>
      <c r="C179" s="45">
        <v>108.78</v>
      </c>
      <c r="D179" s="20" t="s">
        <v>517</v>
      </c>
      <c r="E179" s="6">
        <v>40000</v>
      </c>
      <c r="F179" s="4">
        <f>E179/C179</f>
        <v>367.71465342893913</v>
      </c>
      <c r="G179" s="31">
        <f>E179/(Y179*Y179)</f>
        <v>75.614366729678636</v>
      </c>
      <c r="H179" s="94">
        <v>884736</v>
      </c>
      <c r="I179" s="99">
        <f>H179/1024/9</f>
        <v>96</v>
      </c>
      <c r="J179" s="96" t="s">
        <v>31</v>
      </c>
      <c r="K179" s="2">
        <f>I179/C179</f>
        <v>0.88251516822945397</v>
      </c>
      <c r="L179" s="32">
        <f>I179/(Y179*Y179)</f>
        <v>0.18147448015122875</v>
      </c>
      <c r="M179" s="94">
        <v>4</v>
      </c>
      <c r="N179" s="5">
        <v>32</v>
      </c>
      <c r="O179" s="89" t="s">
        <v>42</v>
      </c>
      <c r="P179" s="96"/>
      <c r="Q179" s="96"/>
      <c r="R179" s="96" t="s">
        <v>32</v>
      </c>
      <c r="S179" s="6">
        <v>363</v>
      </c>
      <c r="T179" s="2">
        <f>S179/C179</f>
        <v>3.3370104798676228</v>
      </c>
      <c r="U179" s="2">
        <f>S179/(Y179*Y179)</f>
        <v>0.68620037807183365</v>
      </c>
      <c r="V179" s="6" t="s">
        <v>33</v>
      </c>
      <c r="W179" s="99">
        <v>1</v>
      </c>
      <c r="X179" s="5">
        <v>484</v>
      </c>
      <c r="Y179" s="5">
        <v>23</v>
      </c>
      <c r="Z179" s="77" t="s">
        <v>275</v>
      </c>
    </row>
    <row r="180" spans="1:26" x14ac:dyDescent="0.25">
      <c r="A180" s="20" t="s">
        <v>506</v>
      </c>
      <c r="B180" s="20" t="s">
        <v>29</v>
      </c>
      <c r="C180" s="45">
        <v>78.900000000000006</v>
      </c>
      <c r="D180" s="20" t="s">
        <v>517</v>
      </c>
      <c r="E180" s="6">
        <v>29000</v>
      </c>
      <c r="F180" s="4">
        <f>E180/C180</f>
        <v>367.55386565272494</v>
      </c>
      <c r="G180" s="31">
        <f>E180/(Y180*Y180)</f>
        <v>100.34602076124567</v>
      </c>
      <c r="H180" s="94">
        <v>387072</v>
      </c>
      <c r="I180" s="99">
        <f>H180/1024/9</f>
        <v>42</v>
      </c>
      <c r="J180" s="96" t="s">
        <v>31</v>
      </c>
      <c r="K180" s="2">
        <f>I180/C180</f>
        <v>0.53231939163498099</v>
      </c>
      <c r="L180" s="32">
        <f>I180/(Y180*Y180)</f>
        <v>0.1453287197231834</v>
      </c>
      <c r="M180" s="94">
        <v>4</v>
      </c>
      <c r="N180" s="5">
        <v>28</v>
      </c>
      <c r="O180" s="89" t="s">
        <v>42</v>
      </c>
      <c r="P180" s="96"/>
      <c r="Q180" s="96"/>
      <c r="R180" s="96" t="s">
        <v>32</v>
      </c>
      <c r="S180" s="6">
        <v>201</v>
      </c>
      <c r="T180" s="2">
        <f>S180/C180</f>
        <v>2.547528517110266</v>
      </c>
      <c r="U180" s="2">
        <f>S180/(Y180*Y180)</f>
        <v>0.69550173010380623</v>
      </c>
      <c r="V180" s="6" t="s">
        <v>33</v>
      </c>
      <c r="W180" s="99">
        <v>1</v>
      </c>
      <c r="X180" s="5">
        <v>256</v>
      </c>
      <c r="Y180" s="5">
        <v>17</v>
      </c>
      <c r="Z180" s="77" t="s">
        <v>209</v>
      </c>
    </row>
    <row r="181" spans="1:26" x14ac:dyDescent="0.25">
      <c r="A181" s="20" t="s">
        <v>505</v>
      </c>
      <c r="B181" s="20" t="s">
        <v>29</v>
      </c>
      <c r="C181" s="45">
        <v>48.96</v>
      </c>
      <c r="D181" s="20" t="s">
        <v>517</v>
      </c>
      <c r="E181" s="6">
        <v>17000</v>
      </c>
      <c r="F181" s="4">
        <f>E181/C181</f>
        <v>347.22222222222223</v>
      </c>
      <c r="G181" s="31">
        <f>E181/(Y181*Y181)</f>
        <v>32.136105860113425</v>
      </c>
      <c r="H181" s="94">
        <v>276480</v>
      </c>
      <c r="I181" s="99">
        <f>H181/1024/9</f>
        <v>30</v>
      </c>
      <c r="J181" s="96" t="s">
        <v>31</v>
      </c>
      <c r="K181" s="2">
        <f>I181/C181</f>
        <v>0.61274509803921573</v>
      </c>
      <c r="L181" s="32">
        <f>I181/(Y181*Y181)</f>
        <v>5.6710775047258979E-2</v>
      </c>
      <c r="M181" s="94">
        <v>4</v>
      </c>
      <c r="N181" s="5">
        <v>20</v>
      </c>
      <c r="O181" s="89" t="s">
        <v>42</v>
      </c>
      <c r="P181" s="96"/>
      <c r="Q181" s="96"/>
      <c r="R181" s="89" t="s">
        <v>32</v>
      </c>
      <c r="S181" s="6">
        <v>358</v>
      </c>
      <c r="T181" s="2">
        <f>S181/C181</f>
        <v>7.3120915032679736</v>
      </c>
      <c r="U181" s="2">
        <f>S181/(Y181*Y181)</f>
        <v>0.67674858223062384</v>
      </c>
      <c r="V181" s="6" t="s">
        <v>33</v>
      </c>
      <c r="W181" s="99">
        <v>1</v>
      </c>
      <c r="X181" s="5">
        <v>484</v>
      </c>
      <c r="Y181" s="5">
        <v>23</v>
      </c>
      <c r="Z181" s="77" t="s">
        <v>275</v>
      </c>
    </row>
    <row r="182" spans="1:26" x14ac:dyDescent="0.25">
      <c r="A182" s="20" t="s">
        <v>504</v>
      </c>
      <c r="B182" s="20" t="s">
        <v>29</v>
      </c>
      <c r="C182" s="45">
        <v>44.18</v>
      </c>
      <c r="D182" s="20" t="s">
        <v>517</v>
      </c>
      <c r="E182" s="6">
        <v>17000</v>
      </c>
      <c r="F182" s="4">
        <f>E182/C182</f>
        <v>384.78949751018558</v>
      </c>
      <c r="G182" s="31">
        <f>E182/(Y182*Y182)</f>
        <v>58.823529411764703</v>
      </c>
      <c r="H182" s="94">
        <v>276480</v>
      </c>
      <c r="I182" s="99">
        <f>H182/1024/9</f>
        <v>30</v>
      </c>
      <c r="J182" s="96" t="s">
        <v>31</v>
      </c>
      <c r="K182" s="2">
        <f>I182/C182</f>
        <v>0.67904028972385699</v>
      </c>
      <c r="L182" s="32">
        <f>I182/(Y182*Y182)</f>
        <v>0.10380622837370242</v>
      </c>
      <c r="M182" s="94">
        <v>4</v>
      </c>
      <c r="N182" s="5">
        <v>20</v>
      </c>
      <c r="O182" s="89" t="s">
        <v>42</v>
      </c>
      <c r="P182" s="96"/>
      <c r="Q182" s="96"/>
      <c r="R182" s="89" t="s">
        <v>32</v>
      </c>
      <c r="S182" s="6">
        <v>201</v>
      </c>
      <c r="T182" s="2">
        <f>S182/C182</f>
        <v>4.5495699411498416</v>
      </c>
      <c r="U182" s="2">
        <f>S182/(Y182*Y182)</f>
        <v>0.69550173010380623</v>
      </c>
      <c r="V182" s="6" t="s">
        <v>33</v>
      </c>
      <c r="W182" s="99">
        <v>1</v>
      </c>
      <c r="X182" s="5">
        <v>256</v>
      </c>
      <c r="Y182" s="5">
        <v>17</v>
      </c>
      <c r="Z182" s="77" t="s">
        <v>209</v>
      </c>
    </row>
    <row r="183" spans="1:26" x14ac:dyDescent="0.25">
      <c r="A183" s="20" t="s">
        <v>503</v>
      </c>
      <c r="B183" s="20" t="s">
        <v>29</v>
      </c>
      <c r="C183" s="45">
        <v>43.51</v>
      </c>
      <c r="D183" s="20" t="s">
        <v>517</v>
      </c>
      <c r="E183" s="6">
        <v>17000</v>
      </c>
      <c r="F183" s="4">
        <f>E183/C183</f>
        <v>390.71477821190535</v>
      </c>
      <c r="G183" s="31">
        <f>E183/(Y183*Y183)</f>
        <v>21.683673469387756</v>
      </c>
      <c r="H183" s="94">
        <v>276480</v>
      </c>
      <c r="I183" s="99">
        <f>H183/1024/9</f>
        <v>30</v>
      </c>
      <c r="J183" s="96" t="s">
        <v>31</v>
      </c>
      <c r="K183" s="2">
        <f>I183/C183</f>
        <v>0.68949666743277416</v>
      </c>
      <c r="L183" s="32">
        <f>I183/(Y183*Y183)</f>
        <v>3.826530612244898E-2</v>
      </c>
      <c r="M183" s="94">
        <v>4</v>
      </c>
      <c r="N183" s="5">
        <v>20</v>
      </c>
      <c r="O183" s="89" t="s">
        <v>42</v>
      </c>
      <c r="P183" s="96"/>
      <c r="Q183" s="96"/>
      <c r="R183" s="89" t="s">
        <v>32</v>
      </c>
      <c r="S183" s="6">
        <v>146</v>
      </c>
      <c r="T183" s="2">
        <f>S183/C183</f>
        <v>3.355550448172834</v>
      </c>
      <c r="U183" s="2">
        <f>S183/(Y183*Y183)</f>
        <v>0.18622448979591838</v>
      </c>
      <c r="V183" s="83" t="s">
        <v>108</v>
      </c>
      <c r="W183" s="106">
        <v>0.5</v>
      </c>
      <c r="X183" s="107">
        <v>208</v>
      </c>
      <c r="Y183" s="107">
        <v>28</v>
      </c>
      <c r="Z183" s="78" t="s">
        <v>518</v>
      </c>
    </row>
    <row r="184" spans="1:26" x14ac:dyDescent="0.25">
      <c r="A184" s="20" t="s">
        <v>516</v>
      </c>
      <c r="B184" s="20" t="s">
        <v>29</v>
      </c>
      <c r="C184" s="45">
        <v>24.06</v>
      </c>
      <c r="D184" s="20" t="s">
        <v>517</v>
      </c>
      <c r="E184" s="6">
        <v>8000</v>
      </c>
      <c r="F184" s="4">
        <f>E184/C184</f>
        <v>332.50207813798841</v>
      </c>
      <c r="G184" s="31">
        <f>E184/(Y184*Y184)</f>
        <v>27.681660899653981</v>
      </c>
      <c r="H184" s="94">
        <v>221184</v>
      </c>
      <c r="I184" s="99">
        <f>H184/1024/9</f>
        <v>24</v>
      </c>
      <c r="J184" s="96" t="s">
        <v>31</v>
      </c>
      <c r="K184" s="2">
        <f>I184/C184</f>
        <v>0.99750623441396513</v>
      </c>
      <c r="L184" s="32">
        <f>I184/(Y184*Y184)</f>
        <v>8.3044982698961933E-2</v>
      </c>
      <c r="M184" s="94">
        <v>2</v>
      </c>
      <c r="N184" s="5">
        <v>16</v>
      </c>
      <c r="O184" s="89" t="s">
        <v>42</v>
      </c>
      <c r="P184" s="96"/>
      <c r="Q184" s="96"/>
      <c r="R184" s="96" t="s">
        <v>32</v>
      </c>
      <c r="S184" s="6">
        <v>201</v>
      </c>
      <c r="T184" s="2">
        <f>S184/C184</f>
        <v>8.3541147132169584</v>
      </c>
      <c r="U184" s="2">
        <f>S184/(Y184*Y184)</f>
        <v>0.69550173010380623</v>
      </c>
      <c r="V184" s="6" t="s">
        <v>33</v>
      </c>
      <c r="W184" s="99">
        <v>1</v>
      </c>
      <c r="X184" s="5">
        <v>256</v>
      </c>
      <c r="Y184" s="5">
        <v>17</v>
      </c>
      <c r="Z184" s="77" t="s">
        <v>209</v>
      </c>
    </row>
    <row r="185" spans="1:26" x14ac:dyDescent="0.25">
      <c r="A185" s="20" t="s">
        <v>515</v>
      </c>
      <c r="B185" s="20" t="s">
        <v>29</v>
      </c>
      <c r="C185" s="45">
        <v>23.51</v>
      </c>
      <c r="D185" s="20" t="s">
        <v>517</v>
      </c>
      <c r="E185" s="6">
        <v>8000</v>
      </c>
      <c r="F185" s="4">
        <f>E185/C185</f>
        <v>340.28073160357292</v>
      </c>
      <c r="G185" s="31">
        <f>E185/(Y185*Y185)</f>
        <v>10.204081632653061</v>
      </c>
      <c r="H185" s="94">
        <v>221184</v>
      </c>
      <c r="I185" s="99">
        <f>H185/1024/9</f>
        <v>24</v>
      </c>
      <c r="J185" s="96" t="s">
        <v>31</v>
      </c>
      <c r="K185" s="2">
        <f>I185/C185</f>
        <v>1.0208421948107187</v>
      </c>
      <c r="L185" s="32">
        <f>I185/(Y185*Y185)</f>
        <v>3.0612244897959183E-2</v>
      </c>
      <c r="M185" s="94">
        <v>2</v>
      </c>
      <c r="N185" s="5">
        <v>16</v>
      </c>
      <c r="O185" s="89" t="s">
        <v>42</v>
      </c>
      <c r="P185" s="96"/>
      <c r="Q185" s="96"/>
      <c r="R185" s="96" t="s">
        <v>32</v>
      </c>
      <c r="S185" s="6">
        <v>146</v>
      </c>
      <c r="T185" s="2">
        <f>S185/C185</f>
        <v>6.2101233517652057</v>
      </c>
      <c r="U185" s="2">
        <f>S185/(Y185*Y185)</f>
        <v>0.18622448979591838</v>
      </c>
      <c r="V185" s="83" t="s">
        <v>108</v>
      </c>
      <c r="W185" s="106">
        <v>0.5</v>
      </c>
      <c r="X185" s="107">
        <v>208</v>
      </c>
      <c r="Y185" s="107">
        <v>28</v>
      </c>
      <c r="Z185" s="78" t="s">
        <v>518</v>
      </c>
    </row>
    <row r="186" spans="1:26" x14ac:dyDescent="0.25">
      <c r="A186" s="20" t="s">
        <v>514</v>
      </c>
      <c r="B186" s="20" t="s">
        <v>29</v>
      </c>
      <c r="C186" s="45">
        <v>20.48</v>
      </c>
      <c r="D186" s="20" t="s">
        <v>517</v>
      </c>
      <c r="E186" s="6">
        <v>8000</v>
      </c>
      <c r="F186" s="4">
        <f>E186/C186</f>
        <v>390.625</v>
      </c>
      <c r="G186" s="31">
        <f>E186/(Y186*Y186)</f>
        <v>20</v>
      </c>
      <c r="H186" s="94">
        <v>221184</v>
      </c>
      <c r="I186" s="99">
        <f>H186/1024/9</f>
        <v>24</v>
      </c>
      <c r="J186" s="96" t="s">
        <v>31</v>
      </c>
      <c r="K186" s="2">
        <f>I186/C186</f>
        <v>1.171875</v>
      </c>
      <c r="L186" s="32">
        <f>I186/(Y186*Y186)</f>
        <v>0.06</v>
      </c>
      <c r="M186" s="94">
        <v>2</v>
      </c>
      <c r="N186" s="5">
        <v>16</v>
      </c>
      <c r="O186" s="89" t="s">
        <v>42</v>
      </c>
      <c r="P186" s="96"/>
      <c r="Q186" s="96"/>
      <c r="R186" s="89" t="s">
        <v>32</v>
      </c>
      <c r="S186" s="6">
        <v>100</v>
      </c>
      <c r="T186" s="2">
        <f>S186/C186</f>
        <v>4.8828125</v>
      </c>
      <c r="U186" s="2">
        <f>S186/(Y186*Y186)</f>
        <v>0.25</v>
      </c>
      <c r="V186" s="61" t="s">
        <v>108</v>
      </c>
      <c r="W186" s="104">
        <v>0.5</v>
      </c>
      <c r="X186" s="105">
        <v>144</v>
      </c>
      <c r="Y186" s="105">
        <v>20</v>
      </c>
      <c r="Z186" s="69" t="s">
        <v>112</v>
      </c>
    </row>
    <row r="187" spans="1:26" x14ac:dyDescent="0.25">
      <c r="A187" s="20" t="s">
        <v>512</v>
      </c>
      <c r="B187" s="20" t="s">
        <v>29</v>
      </c>
      <c r="C187" s="45">
        <v>19.57</v>
      </c>
      <c r="D187" s="20" t="s">
        <v>517</v>
      </c>
      <c r="E187" s="6">
        <v>5000</v>
      </c>
      <c r="F187" s="4">
        <f>E187/C187</f>
        <v>255.49310168625448</v>
      </c>
      <c r="G187" s="31">
        <f>E187/(Y187*Y187)</f>
        <v>17.301038062283737</v>
      </c>
      <c r="H187" s="94">
        <v>165888</v>
      </c>
      <c r="I187" s="99">
        <f>H187/1024/9</f>
        <v>18</v>
      </c>
      <c r="J187" s="96" t="s">
        <v>31</v>
      </c>
      <c r="K187" s="2">
        <f>I187/C187</f>
        <v>0.91977516607051613</v>
      </c>
      <c r="L187" s="32">
        <f>I187/(Y187*Y187)</f>
        <v>6.228373702422145E-2</v>
      </c>
      <c r="M187" s="94">
        <v>2</v>
      </c>
      <c r="N187" s="5">
        <v>12</v>
      </c>
      <c r="O187" s="89" t="s">
        <v>42</v>
      </c>
      <c r="P187" s="96"/>
      <c r="Q187" s="96"/>
      <c r="R187" s="96" t="s">
        <v>32</v>
      </c>
      <c r="S187" s="6">
        <v>172</v>
      </c>
      <c r="T187" s="2">
        <f>S187/C187</f>
        <v>8.788962698007154</v>
      </c>
      <c r="U187" s="2">
        <f>S187/(Y187*Y187)</f>
        <v>0.59515570934256057</v>
      </c>
      <c r="V187" s="6" t="s">
        <v>33</v>
      </c>
      <c r="W187" s="99">
        <v>1</v>
      </c>
      <c r="X187" s="5">
        <v>256</v>
      </c>
      <c r="Y187" s="5">
        <v>17</v>
      </c>
      <c r="Z187" s="77" t="s">
        <v>209</v>
      </c>
    </row>
    <row r="188" spans="1:26" x14ac:dyDescent="0.25">
      <c r="A188" s="20" t="s">
        <v>511</v>
      </c>
      <c r="B188" s="20" t="s">
        <v>29</v>
      </c>
      <c r="C188" s="45">
        <v>19.03</v>
      </c>
      <c r="D188" s="20" t="s">
        <v>517</v>
      </c>
      <c r="E188" s="6">
        <v>5000</v>
      </c>
      <c r="F188" s="4">
        <f>E188/C188</f>
        <v>262.74303730951129</v>
      </c>
      <c r="G188" s="31">
        <f>E188/(Y188*Y188)</f>
        <v>6.3775510204081636</v>
      </c>
      <c r="H188" s="94">
        <v>165888</v>
      </c>
      <c r="I188" s="99">
        <f>H188/1024/9</f>
        <v>18</v>
      </c>
      <c r="J188" s="96" t="s">
        <v>31</v>
      </c>
      <c r="K188" s="2">
        <f>I188/C188</f>
        <v>0.94587493431424063</v>
      </c>
      <c r="L188" s="32">
        <f>I188/(Y188*Y188)</f>
        <v>2.2959183673469389E-2</v>
      </c>
      <c r="M188" s="94">
        <v>2</v>
      </c>
      <c r="N188" s="5">
        <v>12</v>
      </c>
      <c r="O188" s="89" t="s">
        <v>42</v>
      </c>
      <c r="P188" s="96"/>
      <c r="Q188" s="96"/>
      <c r="R188" s="89" t="s">
        <v>32</v>
      </c>
      <c r="S188" s="6">
        <v>146</v>
      </c>
      <c r="T188" s="2">
        <f>S188/C188</f>
        <v>7.6720966894377298</v>
      </c>
      <c r="U188" s="2">
        <f>S188/(Y188*Y188)</f>
        <v>0.18622448979591838</v>
      </c>
      <c r="V188" s="83" t="s">
        <v>108</v>
      </c>
      <c r="W188" s="106">
        <v>0.5</v>
      </c>
      <c r="X188" s="107">
        <v>208</v>
      </c>
      <c r="Y188" s="107">
        <v>28</v>
      </c>
      <c r="Z188" s="78" t="s">
        <v>518</v>
      </c>
    </row>
    <row r="189" spans="1:26" x14ac:dyDescent="0.25">
      <c r="A189" s="20" t="s">
        <v>510</v>
      </c>
      <c r="B189" s="20" t="s">
        <v>29</v>
      </c>
      <c r="C189" s="45">
        <v>16</v>
      </c>
      <c r="D189" s="20" t="s">
        <v>517</v>
      </c>
      <c r="E189" s="6">
        <v>5000</v>
      </c>
      <c r="F189" s="4">
        <f>E189/C189</f>
        <v>312.5</v>
      </c>
      <c r="G189" s="31">
        <f>E189/(Y189*Y189)</f>
        <v>12.5</v>
      </c>
      <c r="H189" s="94">
        <v>165888</v>
      </c>
      <c r="I189" s="99">
        <f>H189/1024/9</f>
        <v>18</v>
      </c>
      <c r="J189" s="96" t="s">
        <v>31</v>
      </c>
      <c r="K189" s="2">
        <f>I189/C189</f>
        <v>1.125</v>
      </c>
      <c r="L189" s="32">
        <f>I189/(Y189*Y189)</f>
        <v>4.4999999999999998E-2</v>
      </c>
      <c r="M189" s="94">
        <v>2</v>
      </c>
      <c r="N189" s="5">
        <v>12</v>
      </c>
      <c r="O189" s="89" t="s">
        <v>42</v>
      </c>
      <c r="P189" s="96"/>
      <c r="Q189" s="96"/>
      <c r="R189" s="89" t="s">
        <v>32</v>
      </c>
      <c r="S189" s="6">
        <v>100</v>
      </c>
      <c r="T189" s="2">
        <f>S189/C189</f>
        <v>6.25</v>
      </c>
      <c r="U189" s="2">
        <f>S189/(Y189*Y189)</f>
        <v>0.25</v>
      </c>
      <c r="V189" s="61" t="s">
        <v>108</v>
      </c>
      <c r="W189" s="104">
        <v>0.5</v>
      </c>
      <c r="X189" s="105">
        <v>144</v>
      </c>
      <c r="Y189" s="105">
        <v>20</v>
      </c>
      <c r="Z189" s="69" t="s">
        <v>112</v>
      </c>
    </row>
    <row r="190" spans="1:26" x14ac:dyDescent="0.25">
      <c r="A190" s="24" t="s">
        <v>558</v>
      </c>
      <c r="B190" s="24" t="s">
        <v>123</v>
      </c>
      <c r="C190" s="46">
        <v>256.10000000000002</v>
      </c>
      <c r="D190" s="24" t="s">
        <v>139</v>
      </c>
      <c r="E190" s="6">
        <v>215360</v>
      </c>
      <c r="F190" s="4">
        <f>E190/C190</f>
        <v>840.92151503319008</v>
      </c>
      <c r="G190" s="31">
        <f>E190/(Y190*Y190)</f>
        <v>175.80408163265307</v>
      </c>
      <c r="H190" s="94">
        <v>13455360</v>
      </c>
      <c r="I190" s="37">
        <f>H190/1024/9</f>
        <v>1460</v>
      </c>
      <c r="J190" s="94" t="s">
        <v>31</v>
      </c>
      <c r="K190" s="33">
        <f>I190/C190</f>
        <v>5.7008980866848882</v>
      </c>
      <c r="L190" s="32">
        <f>I190/(Y190*Y190)</f>
        <v>1.1918367346938776</v>
      </c>
      <c r="M190" s="94">
        <v>10</v>
      </c>
      <c r="N190" s="5">
        <v>740</v>
      </c>
      <c r="O190" s="89" t="s">
        <v>128</v>
      </c>
      <c r="P190" s="5">
        <v>16</v>
      </c>
      <c r="Q190" s="5" t="s">
        <v>129</v>
      </c>
      <c r="R190" s="96" t="s">
        <v>43</v>
      </c>
      <c r="S190" s="6">
        <v>500</v>
      </c>
      <c r="T190" s="2">
        <f>S190/C190</f>
        <v>1.9523623584537289</v>
      </c>
      <c r="U190" s="2">
        <f>S190/(Y190*Y190)</f>
        <v>0.40816326530612246</v>
      </c>
      <c r="V190" s="6" t="s">
        <v>33</v>
      </c>
      <c r="W190" s="37">
        <v>1</v>
      </c>
      <c r="X190" s="53">
        <v>1156</v>
      </c>
      <c r="Y190" s="53">
        <v>35</v>
      </c>
      <c r="Z190" s="77" t="s">
        <v>560</v>
      </c>
    </row>
    <row r="191" spans="1:26" x14ac:dyDescent="0.25">
      <c r="A191" s="24" t="s">
        <v>477</v>
      </c>
      <c r="B191" s="24" t="s">
        <v>123</v>
      </c>
      <c r="C191" s="46">
        <v>227.5</v>
      </c>
      <c r="D191" s="24" t="s">
        <v>139</v>
      </c>
      <c r="E191" s="6">
        <v>215360</v>
      </c>
      <c r="F191" s="4">
        <f>E191/C191</f>
        <v>946.63736263736268</v>
      </c>
      <c r="G191" s="31">
        <f>E191/(Y191*Y191)</f>
        <v>295.41838134430725</v>
      </c>
      <c r="H191" s="94">
        <v>13455360</v>
      </c>
      <c r="I191" s="37">
        <f>H191/1024/9</f>
        <v>1460</v>
      </c>
      <c r="J191" s="94" t="s">
        <v>31</v>
      </c>
      <c r="K191" s="33">
        <f>I191/C191</f>
        <v>6.4175824175824179</v>
      </c>
      <c r="L191" s="32">
        <f>I191/(Y191*Y191)</f>
        <v>2.0027434842249656</v>
      </c>
      <c r="M191" s="94">
        <v>10</v>
      </c>
      <c r="N191" s="5">
        <v>740</v>
      </c>
      <c r="O191" s="89" t="s">
        <v>128</v>
      </c>
      <c r="P191" s="5">
        <v>16</v>
      </c>
      <c r="Q191" s="5" t="s">
        <v>129</v>
      </c>
      <c r="R191" s="96" t="s">
        <v>43</v>
      </c>
      <c r="S191" s="6">
        <v>400</v>
      </c>
      <c r="T191" s="2">
        <f>S191/C191</f>
        <v>1.7582417582417582</v>
      </c>
      <c r="U191" s="2">
        <f>S191/(Y191*Y191)</f>
        <v>0.54869684499314131</v>
      </c>
      <c r="V191" s="6" t="s">
        <v>33</v>
      </c>
      <c r="W191" s="37">
        <v>1</v>
      </c>
      <c r="X191" s="53">
        <v>676</v>
      </c>
      <c r="Y191" s="53">
        <v>27</v>
      </c>
      <c r="Z191" s="77" t="s">
        <v>478</v>
      </c>
    </row>
    <row r="192" spans="1:26" x14ac:dyDescent="0.25">
      <c r="A192" s="24" t="s">
        <v>404</v>
      </c>
      <c r="B192" s="24" t="s">
        <v>123</v>
      </c>
      <c r="C192" s="46">
        <v>193.7</v>
      </c>
      <c r="D192" s="24" t="s">
        <v>139</v>
      </c>
      <c r="E192" s="6">
        <v>215360</v>
      </c>
      <c r="F192" s="4">
        <f>E192/C192</f>
        <v>1111.8224057821374</v>
      </c>
      <c r="G192" s="31">
        <f>E192/(Y192*Y192)</f>
        <v>407.10775047258977</v>
      </c>
      <c r="H192" s="94">
        <v>13455360</v>
      </c>
      <c r="I192" s="37">
        <f>H192/1024/9</f>
        <v>1460</v>
      </c>
      <c r="J192" s="94" t="s">
        <v>31</v>
      </c>
      <c r="K192" s="33">
        <f>I192/C192</f>
        <v>7.5374290139390814</v>
      </c>
      <c r="L192" s="32">
        <f>I192/(Y192*Y192)</f>
        <v>2.7599243856332705</v>
      </c>
      <c r="M192" s="94">
        <v>10</v>
      </c>
      <c r="N192" s="5">
        <v>740</v>
      </c>
      <c r="O192" s="89" t="s">
        <v>128</v>
      </c>
      <c r="P192" s="5">
        <v>16</v>
      </c>
      <c r="Q192" s="5" t="s">
        <v>129</v>
      </c>
      <c r="R192" s="96" t="s">
        <v>43</v>
      </c>
      <c r="S192" s="6">
        <v>285</v>
      </c>
      <c r="T192" s="2">
        <f>S192/C192</f>
        <v>1.4713474445018071</v>
      </c>
      <c r="U192" s="2">
        <f>S192/(Y192*Y192)</f>
        <v>0.53875236294896034</v>
      </c>
      <c r="V192" s="6" t="s">
        <v>33</v>
      </c>
      <c r="W192" s="37">
        <v>1</v>
      </c>
      <c r="X192" s="53">
        <v>484</v>
      </c>
      <c r="Y192" s="53">
        <v>23</v>
      </c>
      <c r="Z192" s="77" t="s">
        <v>405</v>
      </c>
    </row>
    <row r="193" spans="1:26" x14ac:dyDescent="0.25">
      <c r="A193" s="24" t="s">
        <v>559</v>
      </c>
      <c r="B193" s="24" t="s">
        <v>123</v>
      </c>
      <c r="C193" s="46">
        <v>227.5</v>
      </c>
      <c r="D193" s="24" t="s">
        <v>139</v>
      </c>
      <c r="E193" s="6">
        <v>215360</v>
      </c>
      <c r="F193" s="4">
        <f>E193/C193</f>
        <v>946.63736263736268</v>
      </c>
      <c r="G193" s="31">
        <f>E193/(Y193*Y193)</f>
        <v>407.10775047258977</v>
      </c>
      <c r="H193" s="94">
        <v>13455360</v>
      </c>
      <c r="I193" s="37">
        <f>H193/1024/9</f>
        <v>1460</v>
      </c>
      <c r="J193" s="94" t="s">
        <v>31</v>
      </c>
      <c r="K193" s="33">
        <f>I193/C193</f>
        <v>6.4175824175824179</v>
      </c>
      <c r="L193" s="32">
        <f>I193/(Y193*Y193)</f>
        <v>2.7599243856332705</v>
      </c>
      <c r="M193" s="94">
        <v>10</v>
      </c>
      <c r="N193" s="5">
        <v>740</v>
      </c>
      <c r="O193" s="89" t="s">
        <v>128</v>
      </c>
      <c r="P193" s="5">
        <v>16</v>
      </c>
      <c r="Q193" s="5" t="s">
        <v>129</v>
      </c>
      <c r="R193" s="89" t="s">
        <v>43</v>
      </c>
      <c r="S193" s="6">
        <v>285</v>
      </c>
      <c r="T193" s="2">
        <f>S193/C193</f>
        <v>1.2527472527472527</v>
      </c>
      <c r="U193" s="2">
        <f>S193/(Y193*Y193)</f>
        <v>0.53875236294896034</v>
      </c>
      <c r="V193" s="6" t="s">
        <v>33</v>
      </c>
      <c r="W193" s="37">
        <v>1</v>
      </c>
      <c r="X193" s="53">
        <v>484</v>
      </c>
      <c r="Y193" s="53">
        <v>23</v>
      </c>
      <c r="Z193" s="77" t="s">
        <v>405</v>
      </c>
    </row>
    <row r="194" spans="1:26" x14ac:dyDescent="0.25">
      <c r="A194" s="24" t="s">
        <v>476</v>
      </c>
      <c r="B194" s="24" t="s">
        <v>123</v>
      </c>
      <c r="C194" s="46">
        <v>157.30000000000001</v>
      </c>
      <c r="D194" s="24" t="s">
        <v>139</v>
      </c>
      <c r="E194" s="6">
        <v>101440</v>
      </c>
      <c r="F194" s="4">
        <f>E194/C194</f>
        <v>644.88239033693571</v>
      </c>
      <c r="G194" s="31">
        <f>E194/(Y194*Y194)</f>
        <v>139.14951989026062</v>
      </c>
      <c r="H194" s="94">
        <v>4976640</v>
      </c>
      <c r="I194" s="37">
        <f>H194/1024/9</f>
        <v>540</v>
      </c>
      <c r="J194" s="94" t="s">
        <v>31</v>
      </c>
      <c r="K194" s="33">
        <f>I194/C194</f>
        <v>3.4329307056579781</v>
      </c>
      <c r="L194" s="32">
        <f>I194/(Y194*Y194)</f>
        <v>0.7407407407407407</v>
      </c>
      <c r="M194" s="94">
        <v>6</v>
      </c>
      <c r="N194" s="5">
        <v>240</v>
      </c>
      <c r="O194" s="89" t="s">
        <v>128</v>
      </c>
      <c r="P194" s="5">
        <v>8</v>
      </c>
      <c r="Q194" s="5" t="s">
        <v>129</v>
      </c>
      <c r="R194" s="89" t="s">
        <v>43</v>
      </c>
      <c r="S194" s="6">
        <v>300</v>
      </c>
      <c r="T194" s="2">
        <f>S194/C194</f>
        <v>1.9071837253655435</v>
      </c>
      <c r="U194" s="2">
        <f>S194/(Y194*Y194)</f>
        <v>0.41152263374485598</v>
      </c>
      <c r="V194" s="6" t="s">
        <v>33</v>
      </c>
      <c r="W194" s="37">
        <v>1</v>
      </c>
      <c r="X194" s="53">
        <v>676</v>
      </c>
      <c r="Y194" s="53">
        <v>27</v>
      </c>
      <c r="Z194" s="77" t="s">
        <v>475</v>
      </c>
    </row>
    <row r="195" spans="1:26" x14ac:dyDescent="0.25">
      <c r="A195" s="24" t="s">
        <v>403</v>
      </c>
      <c r="B195" s="24" t="s">
        <v>123</v>
      </c>
      <c r="C195" s="46">
        <v>137.13</v>
      </c>
      <c r="D195" s="24" t="s">
        <v>139</v>
      </c>
      <c r="E195" s="6">
        <v>101440</v>
      </c>
      <c r="F195" s="4">
        <f>E195/C195</f>
        <v>739.73601691825274</v>
      </c>
      <c r="G195" s="31">
        <f>E195/(Y195*Y195)</f>
        <v>191.75803402646503</v>
      </c>
      <c r="H195" s="94">
        <v>4976640</v>
      </c>
      <c r="I195" s="37">
        <f>H195/1024/9</f>
        <v>540</v>
      </c>
      <c r="J195" s="94" t="s">
        <v>31</v>
      </c>
      <c r="K195" s="33">
        <f>I195/C195</f>
        <v>3.9378691752351784</v>
      </c>
      <c r="L195" s="32">
        <f>I195/(Y195*Y195)</f>
        <v>1.0207939508506616</v>
      </c>
      <c r="M195" s="94">
        <v>6</v>
      </c>
      <c r="N195" s="5">
        <v>240</v>
      </c>
      <c r="O195" s="89" t="s">
        <v>128</v>
      </c>
      <c r="P195" s="5">
        <v>8</v>
      </c>
      <c r="Q195" s="5" t="s">
        <v>129</v>
      </c>
      <c r="R195" s="96" t="s">
        <v>43</v>
      </c>
      <c r="S195" s="6">
        <v>285</v>
      </c>
      <c r="T195" s="2">
        <f>S195/C195</f>
        <v>2.0783198424852332</v>
      </c>
      <c r="U195" s="2">
        <f>S195/(Y195*Y195)</f>
        <v>0.53875236294896034</v>
      </c>
      <c r="V195" s="6" t="s">
        <v>33</v>
      </c>
      <c r="W195" s="37">
        <v>1</v>
      </c>
      <c r="X195" s="53">
        <v>484</v>
      </c>
      <c r="Y195" s="53">
        <v>23</v>
      </c>
      <c r="Z195" s="77" t="s">
        <v>399</v>
      </c>
    </row>
    <row r="196" spans="1:26" x14ac:dyDescent="0.25">
      <c r="A196" s="24" t="s">
        <v>223</v>
      </c>
      <c r="B196" s="24" t="s">
        <v>123</v>
      </c>
      <c r="C196" s="46">
        <v>125.58</v>
      </c>
      <c r="D196" s="24" t="s">
        <v>139</v>
      </c>
      <c r="E196" s="6">
        <v>101440</v>
      </c>
      <c r="F196" s="96">
        <v>808</v>
      </c>
      <c r="G196" s="95">
        <v>451</v>
      </c>
      <c r="H196" s="94">
        <v>4976640</v>
      </c>
      <c r="I196" s="37">
        <f>H196/1024/9</f>
        <v>540</v>
      </c>
      <c r="J196" s="94" t="s">
        <v>31</v>
      </c>
      <c r="K196" s="33">
        <f>I196/C196</f>
        <v>4.3000477783086479</v>
      </c>
      <c r="L196" s="32">
        <f>I196/(Y196*Y196)</f>
        <v>2.4</v>
      </c>
      <c r="M196" s="94">
        <v>6</v>
      </c>
      <c r="N196" s="5">
        <v>240</v>
      </c>
      <c r="O196" s="89" t="s">
        <v>128</v>
      </c>
      <c r="P196" s="5">
        <v>8</v>
      </c>
      <c r="Q196" s="5" t="s">
        <v>129</v>
      </c>
      <c r="R196" s="94" t="s">
        <v>43</v>
      </c>
      <c r="S196" s="6">
        <v>210</v>
      </c>
      <c r="T196" s="2">
        <f>S196/C196</f>
        <v>1.6722408026755853</v>
      </c>
      <c r="U196" s="2">
        <f>S196/(Y196*Y196)</f>
        <v>0.93333333333333335</v>
      </c>
      <c r="V196" s="60" t="s">
        <v>33</v>
      </c>
      <c r="W196" s="64">
        <v>0.8</v>
      </c>
      <c r="X196" s="65">
        <v>324</v>
      </c>
      <c r="Y196" s="65">
        <v>15</v>
      </c>
      <c r="Z196" s="66" t="s">
        <v>213</v>
      </c>
    </row>
    <row r="197" spans="1:26" x14ac:dyDescent="0.25">
      <c r="A197" s="24" t="s">
        <v>258</v>
      </c>
      <c r="B197" s="24" t="s">
        <v>123</v>
      </c>
      <c r="C197" s="46">
        <v>109.2</v>
      </c>
      <c r="D197" s="24" t="s">
        <v>139</v>
      </c>
      <c r="E197" s="6">
        <v>101440</v>
      </c>
      <c r="F197" s="96">
        <v>929</v>
      </c>
      <c r="G197" s="95">
        <v>351</v>
      </c>
      <c r="H197" s="94">
        <v>4976640</v>
      </c>
      <c r="I197" s="37">
        <f>H197/1024/9</f>
        <v>540</v>
      </c>
      <c r="J197" s="94" t="s">
        <v>31</v>
      </c>
      <c r="K197" s="33">
        <f>I197/C197</f>
        <v>4.9450549450549453</v>
      </c>
      <c r="L197" s="32">
        <f>I197/(Y197*Y197)</f>
        <v>1.8685121107266436</v>
      </c>
      <c r="M197" s="94">
        <v>6</v>
      </c>
      <c r="N197" s="5">
        <v>240</v>
      </c>
      <c r="O197" s="89" t="s">
        <v>128</v>
      </c>
      <c r="P197" s="5">
        <v>8</v>
      </c>
      <c r="Q197" s="5" t="s">
        <v>129</v>
      </c>
      <c r="R197" s="89" t="s">
        <v>43</v>
      </c>
      <c r="S197" s="6">
        <v>170</v>
      </c>
      <c r="T197" s="2">
        <f>S197/C197</f>
        <v>1.5567765567765568</v>
      </c>
      <c r="U197" s="2">
        <f>S197/(Y197*Y197)</f>
        <v>0.58823529411764708</v>
      </c>
      <c r="V197" s="6" t="s">
        <v>33</v>
      </c>
      <c r="W197" s="37">
        <v>1</v>
      </c>
      <c r="X197" s="53">
        <v>256</v>
      </c>
      <c r="Y197" s="53">
        <v>17</v>
      </c>
      <c r="Z197" s="77" t="s">
        <v>209</v>
      </c>
    </row>
    <row r="198" spans="1:26" x14ac:dyDescent="0.25">
      <c r="A198" s="24" t="s">
        <v>474</v>
      </c>
      <c r="B198" s="24" t="s">
        <v>123</v>
      </c>
      <c r="C198" s="46">
        <v>143</v>
      </c>
      <c r="D198" s="24" t="s">
        <v>139</v>
      </c>
      <c r="E198" s="6">
        <v>75520</v>
      </c>
      <c r="F198" s="4">
        <f>E198/C198</f>
        <v>528.11188811188811</v>
      </c>
      <c r="G198" s="31">
        <f>E198/(Y198*Y198)</f>
        <v>103.59396433470508</v>
      </c>
      <c r="H198" s="94">
        <v>3870720</v>
      </c>
      <c r="I198" s="37">
        <f>H198/1024/9</f>
        <v>420</v>
      </c>
      <c r="J198" s="94" t="s">
        <v>31</v>
      </c>
      <c r="K198" s="33">
        <f>I198/C198</f>
        <v>2.9370629370629371</v>
      </c>
      <c r="L198" s="32">
        <f>I198/(Y198*Y198)</f>
        <v>0.5761316872427984</v>
      </c>
      <c r="M198" s="94">
        <v>6</v>
      </c>
      <c r="N198" s="5">
        <v>120</v>
      </c>
      <c r="O198" s="89" t="s">
        <v>128</v>
      </c>
      <c r="P198" s="5">
        <v>8</v>
      </c>
      <c r="Q198" s="5" t="s">
        <v>129</v>
      </c>
      <c r="R198" s="96" t="s">
        <v>43</v>
      </c>
      <c r="S198" s="6">
        <v>300</v>
      </c>
      <c r="T198" s="2">
        <f>S198/C198</f>
        <v>2.0979020979020979</v>
      </c>
      <c r="U198" s="2">
        <f>S198/(Y198*Y198)</f>
        <v>0.41152263374485598</v>
      </c>
      <c r="V198" s="6" t="s">
        <v>33</v>
      </c>
      <c r="W198" s="37">
        <v>1</v>
      </c>
      <c r="X198" s="53">
        <v>676</v>
      </c>
      <c r="Y198" s="53">
        <v>27</v>
      </c>
      <c r="Z198" s="77" t="s">
        <v>475</v>
      </c>
    </row>
    <row r="199" spans="1:26" x14ac:dyDescent="0.25">
      <c r="A199" s="24" t="s">
        <v>402</v>
      </c>
      <c r="B199" s="24" t="s">
        <v>123</v>
      </c>
      <c r="C199" s="46">
        <v>116.34</v>
      </c>
      <c r="D199" s="24" t="s">
        <v>139</v>
      </c>
      <c r="E199" s="6">
        <v>75520</v>
      </c>
      <c r="F199" s="4">
        <f>E199/C199</f>
        <v>649.13185490802823</v>
      </c>
      <c r="G199" s="31">
        <f>E199/(Y199*Y199)</f>
        <v>142.75992438563327</v>
      </c>
      <c r="H199" s="94">
        <v>3870720</v>
      </c>
      <c r="I199" s="37">
        <f>H199/1024/9</f>
        <v>420</v>
      </c>
      <c r="J199" s="94" t="s">
        <v>31</v>
      </c>
      <c r="K199" s="33">
        <f>I199/C199</f>
        <v>3.6101083032490973</v>
      </c>
      <c r="L199" s="32">
        <f>I199/(Y199*Y199)</f>
        <v>0.79395085066162574</v>
      </c>
      <c r="M199" s="94">
        <v>6</v>
      </c>
      <c r="N199" s="5">
        <v>120</v>
      </c>
      <c r="O199" s="89" t="s">
        <v>128</v>
      </c>
      <c r="P199" s="5">
        <v>8</v>
      </c>
      <c r="Q199" s="5" t="s">
        <v>129</v>
      </c>
      <c r="R199" s="96" t="s">
        <v>43</v>
      </c>
      <c r="S199" s="6">
        <v>285</v>
      </c>
      <c r="T199" s="2">
        <f>S199/C199</f>
        <v>2.449716348633316</v>
      </c>
      <c r="U199" s="2">
        <f>S199/(Y199*Y199)</f>
        <v>0.53875236294896034</v>
      </c>
      <c r="V199" s="6" t="s">
        <v>33</v>
      </c>
      <c r="W199" s="37">
        <v>1</v>
      </c>
      <c r="X199" s="53">
        <v>484</v>
      </c>
      <c r="Y199" s="53">
        <v>23</v>
      </c>
      <c r="Z199" s="77" t="s">
        <v>399</v>
      </c>
    </row>
    <row r="200" spans="1:26" x14ac:dyDescent="0.25">
      <c r="A200" s="24" t="s">
        <v>222</v>
      </c>
      <c r="B200" s="24" t="s">
        <v>123</v>
      </c>
      <c r="C200" s="46">
        <v>114.59</v>
      </c>
      <c r="D200" s="24" t="s">
        <v>139</v>
      </c>
      <c r="E200" s="6">
        <v>75520</v>
      </c>
      <c r="F200" s="96">
        <v>659</v>
      </c>
      <c r="G200" s="95">
        <v>336</v>
      </c>
      <c r="H200" s="94">
        <v>3870720</v>
      </c>
      <c r="I200" s="37">
        <f>H200/1024/9</f>
        <v>420</v>
      </c>
      <c r="J200" s="94" t="s">
        <v>31</v>
      </c>
      <c r="K200" s="33">
        <f>I200/C200</f>
        <v>3.6652412950519242</v>
      </c>
      <c r="L200" s="32">
        <f>I200/(Y200*Y200)</f>
        <v>1.8666666666666667</v>
      </c>
      <c r="M200" s="94">
        <v>6</v>
      </c>
      <c r="N200" s="5">
        <v>120</v>
      </c>
      <c r="O200" s="89" t="s">
        <v>128</v>
      </c>
      <c r="P200" s="5">
        <v>8</v>
      </c>
      <c r="Q200" s="5" t="s">
        <v>129</v>
      </c>
      <c r="R200" s="89" t="s">
        <v>43</v>
      </c>
      <c r="S200" s="6">
        <v>210</v>
      </c>
      <c r="T200" s="2">
        <f>S200/C200</f>
        <v>1.8326206475259621</v>
      </c>
      <c r="U200" s="2">
        <f>S200/(Y200*Y200)</f>
        <v>0.93333333333333335</v>
      </c>
      <c r="V200" s="60" t="s">
        <v>33</v>
      </c>
      <c r="W200" s="64">
        <v>0.8</v>
      </c>
      <c r="X200" s="65">
        <v>324</v>
      </c>
      <c r="Y200" s="65">
        <v>15</v>
      </c>
      <c r="Z200" s="66" t="s">
        <v>213</v>
      </c>
    </row>
    <row r="201" spans="1:26" x14ac:dyDescent="0.25">
      <c r="A201" s="24" t="s">
        <v>259</v>
      </c>
      <c r="B201" s="24" t="s">
        <v>123</v>
      </c>
      <c r="C201" s="46">
        <v>122.5</v>
      </c>
      <c r="D201" s="24" t="s">
        <v>139</v>
      </c>
      <c r="E201" s="6">
        <v>75520</v>
      </c>
      <c r="F201" s="96">
        <v>616</v>
      </c>
      <c r="G201" s="95">
        <v>261</v>
      </c>
      <c r="H201" s="94">
        <v>3870720</v>
      </c>
      <c r="I201" s="37">
        <f>H201/1024/9</f>
        <v>420</v>
      </c>
      <c r="J201" s="94" t="s">
        <v>31</v>
      </c>
      <c r="K201" s="33">
        <f>I201/C201</f>
        <v>3.4285714285714284</v>
      </c>
      <c r="L201" s="32">
        <f>I201/(Y201*Y201)</f>
        <v>1.453287197231834</v>
      </c>
      <c r="M201" s="94">
        <v>6</v>
      </c>
      <c r="N201" s="5">
        <v>120</v>
      </c>
      <c r="O201" s="89" t="s">
        <v>128</v>
      </c>
      <c r="P201" s="5">
        <v>8</v>
      </c>
      <c r="Q201" s="5" t="s">
        <v>129</v>
      </c>
      <c r="R201" s="96" t="s">
        <v>43</v>
      </c>
      <c r="S201" s="6">
        <v>170</v>
      </c>
      <c r="T201" s="2">
        <f>S201/C201</f>
        <v>1.3877551020408163</v>
      </c>
      <c r="U201" s="2">
        <f>S201/(Y201*Y201)</f>
        <v>0.58823529411764708</v>
      </c>
      <c r="V201" s="6" t="s">
        <v>33</v>
      </c>
      <c r="W201" s="37">
        <v>1</v>
      </c>
      <c r="X201" s="53">
        <v>256</v>
      </c>
      <c r="Y201" s="53">
        <v>17</v>
      </c>
      <c r="Z201" s="77" t="s">
        <v>209</v>
      </c>
    </row>
    <row r="202" spans="1:26" x14ac:dyDescent="0.25">
      <c r="A202" s="24" t="s">
        <v>401</v>
      </c>
      <c r="B202" s="24" t="s">
        <v>123</v>
      </c>
      <c r="C202" s="46">
        <v>77.14</v>
      </c>
      <c r="D202" s="24" t="s">
        <v>139</v>
      </c>
      <c r="E202" s="6">
        <v>52160</v>
      </c>
      <c r="F202" s="4">
        <f>E202/C202</f>
        <v>676.17319159968883</v>
      </c>
      <c r="G202" s="31">
        <f>E202/(Y202*Y202)</f>
        <v>98.601134215500949</v>
      </c>
      <c r="H202" s="94">
        <v>2764800</v>
      </c>
      <c r="I202" s="37">
        <f>H202/1024/9</f>
        <v>300</v>
      </c>
      <c r="J202" s="94" t="s">
        <v>31</v>
      </c>
      <c r="K202" s="33">
        <f>I202/C202</f>
        <v>3.88903292714545</v>
      </c>
      <c r="L202" s="32">
        <f>I202/(Y202*Y202)</f>
        <v>0.56710775047258977</v>
      </c>
      <c r="M202" s="94">
        <v>6</v>
      </c>
      <c r="N202" s="5">
        <v>90</v>
      </c>
      <c r="O202" s="89" t="s">
        <v>128</v>
      </c>
      <c r="P202" s="5">
        <v>4</v>
      </c>
      <c r="Q202" s="5" t="s">
        <v>129</v>
      </c>
      <c r="R202" s="96" t="s">
        <v>43</v>
      </c>
      <c r="S202" s="6">
        <v>250</v>
      </c>
      <c r="T202" s="2">
        <f>S202/C202</f>
        <v>3.240860772621208</v>
      </c>
      <c r="U202" s="2">
        <f>S202/(Y202*Y202)</f>
        <v>0.47258979206049151</v>
      </c>
      <c r="V202" s="6" t="s">
        <v>33</v>
      </c>
      <c r="W202" s="37">
        <v>1</v>
      </c>
      <c r="X202" s="53">
        <v>484</v>
      </c>
      <c r="Y202" s="53">
        <v>23</v>
      </c>
      <c r="Z202" s="77" t="s">
        <v>399</v>
      </c>
    </row>
    <row r="203" spans="1:26" x14ac:dyDescent="0.25">
      <c r="A203" s="24" t="s">
        <v>220</v>
      </c>
      <c r="B203" s="24" t="s">
        <v>123</v>
      </c>
      <c r="C203" s="46">
        <v>66.5</v>
      </c>
      <c r="D203" s="24" t="s">
        <v>139</v>
      </c>
      <c r="E203" s="6">
        <v>52160</v>
      </c>
      <c r="F203" s="96">
        <v>784</v>
      </c>
      <c r="G203" s="95">
        <v>232</v>
      </c>
      <c r="H203" s="94">
        <v>2764800</v>
      </c>
      <c r="I203" s="37">
        <f>H203/1024/9</f>
        <v>300</v>
      </c>
      <c r="J203" s="94" t="s">
        <v>31</v>
      </c>
      <c r="K203" s="33">
        <f>I203/C203</f>
        <v>4.511278195488722</v>
      </c>
      <c r="L203" s="32">
        <f>I203/(Y203*Y203)</f>
        <v>1.3333333333333333</v>
      </c>
      <c r="M203" s="94">
        <v>6</v>
      </c>
      <c r="N203" s="5">
        <v>90</v>
      </c>
      <c r="O203" s="89" t="s">
        <v>128</v>
      </c>
      <c r="P203" s="5">
        <v>4</v>
      </c>
      <c r="Q203" s="5" t="s">
        <v>129</v>
      </c>
      <c r="R203" s="96" t="s">
        <v>43</v>
      </c>
      <c r="S203" s="6">
        <v>210</v>
      </c>
      <c r="T203" s="2">
        <f>S203/C203</f>
        <v>3.1578947368421053</v>
      </c>
      <c r="U203" s="2">
        <f>S203/(Y203*Y203)</f>
        <v>0.93333333333333335</v>
      </c>
      <c r="V203" s="60" t="s">
        <v>33</v>
      </c>
      <c r="W203" s="64">
        <v>0.8</v>
      </c>
      <c r="X203" s="65">
        <v>324</v>
      </c>
      <c r="Y203" s="65">
        <v>15</v>
      </c>
      <c r="Z203" s="66" t="s">
        <v>213</v>
      </c>
    </row>
    <row r="204" spans="1:26" x14ac:dyDescent="0.25">
      <c r="A204" s="24" t="s">
        <v>257</v>
      </c>
      <c r="B204" s="24" t="s">
        <v>123</v>
      </c>
      <c r="C204" s="46">
        <v>53.2</v>
      </c>
      <c r="D204" s="24" t="s">
        <v>139</v>
      </c>
      <c r="E204" s="6">
        <v>52160</v>
      </c>
      <c r="F204" s="96">
        <v>980</v>
      </c>
      <c r="G204" s="95">
        <v>180</v>
      </c>
      <c r="H204" s="94">
        <v>2764800</v>
      </c>
      <c r="I204" s="37">
        <f>H204/1024/9</f>
        <v>300</v>
      </c>
      <c r="J204" s="94" t="s">
        <v>31</v>
      </c>
      <c r="K204" s="33">
        <f>I204/C204</f>
        <v>5.6390977443609023</v>
      </c>
      <c r="L204" s="32">
        <f>I204/(Y204*Y204)</f>
        <v>1.0380622837370241</v>
      </c>
      <c r="M204" s="94">
        <v>6</v>
      </c>
      <c r="N204" s="5">
        <v>90</v>
      </c>
      <c r="O204" s="89" t="s">
        <v>128</v>
      </c>
      <c r="P204" s="5">
        <v>4</v>
      </c>
      <c r="Q204" s="5" t="s">
        <v>129</v>
      </c>
      <c r="R204" s="96" t="s">
        <v>43</v>
      </c>
      <c r="S204" s="6">
        <v>170</v>
      </c>
      <c r="T204" s="2">
        <f>S204/C204</f>
        <v>3.1954887218045109</v>
      </c>
      <c r="U204" s="2">
        <f>S204/(Y204*Y204)</f>
        <v>0.58823529411764708</v>
      </c>
      <c r="V204" s="6" t="s">
        <v>33</v>
      </c>
      <c r="W204" s="37">
        <v>1</v>
      </c>
      <c r="X204" s="53">
        <v>256</v>
      </c>
      <c r="Y204" s="53">
        <v>17</v>
      </c>
      <c r="Z204" s="77" t="s">
        <v>209</v>
      </c>
    </row>
    <row r="205" spans="1:26" x14ac:dyDescent="0.25">
      <c r="A205" s="24" t="s">
        <v>221</v>
      </c>
      <c r="B205" s="24" t="s">
        <v>123</v>
      </c>
      <c r="C205" s="46">
        <v>80.36</v>
      </c>
      <c r="D205" s="24" t="s">
        <v>139</v>
      </c>
      <c r="E205" s="6">
        <v>52160</v>
      </c>
      <c r="F205" s="96">
        <v>649</v>
      </c>
      <c r="G205" s="95">
        <v>232</v>
      </c>
      <c r="H205" s="94">
        <v>2764800</v>
      </c>
      <c r="I205" s="37">
        <f>H205/1024/9</f>
        <v>300</v>
      </c>
      <c r="J205" s="94" t="s">
        <v>31</v>
      </c>
      <c r="K205" s="33">
        <f>I205/C205</f>
        <v>3.7332005973120954</v>
      </c>
      <c r="L205" s="32">
        <f>I205/(Y205*Y205)</f>
        <v>1.3333333333333333</v>
      </c>
      <c r="M205" s="94">
        <v>6</v>
      </c>
      <c r="N205" s="5">
        <v>90</v>
      </c>
      <c r="O205" s="89" t="s">
        <v>128</v>
      </c>
      <c r="P205" s="5">
        <v>4</v>
      </c>
      <c r="Q205" s="5" t="s">
        <v>129</v>
      </c>
      <c r="R205" s="96" t="s">
        <v>43</v>
      </c>
      <c r="S205" s="6">
        <v>150</v>
      </c>
      <c r="T205" s="2">
        <f>S205/C205</f>
        <v>1.8666002986560477</v>
      </c>
      <c r="U205" s="2">
        <f>S205/(Y205*Y205)</f>
        <v>0.66666666666666663</v>
      </c>
      <c r="V205" s="60" t="s">
        <v>33</v>
      </c>
      <c r="W205" s="64">
        <v>0.8</v>
      </c>
      <c r="X205" s="65">
        <v>325</v>
      </c>
      <c r="Y205" s="65">
        <v>15</v>
      </c>
      <c r="Z205" s="66" t="s">
        <v>215</v>
      </c>
    </row>
    <row r="206" spans="1:26" x14ac:dyDescent="0.25">
      <c r="A206" s="24" t="s">
        <v>400</v>
      </c>
      <c r="B206" s="24" t="s">
        <v>123</v>
      </c>
      <c r="C206" s="46">
        <v>52.99</v>
      </c>
      <c r="D206" s="24" t="s">
        <v>139</v>
      </c>
      <c r="E206" s="6">
        <v>33208</v>
      </c>
      <c r="F206" s="4">
        <f>E206/C206</f>
        <v>626.68428005284011</v>
      </c>
      <c r="G206" s="31">
        <f>E206/(Y206*Y206)</f>
        <v>62.775047258979207</v>
      </c>
      <c r="H206" s="94">
        <v>1843200</v>
      </c>
      <c r="I206" s="37">
        <f>H206/1024/9</f>
        <v>200</v>
      </c>
      <c r="J206" s="94" t="s">
        <v>31</v>
      </c>
      <c r="K206" s="33">
        <f>I206/C206</f>
        <v>3.7742970371768259</v>
      </c>
      <c r="L206" s="32">
        <f>I206/(Y206*Y206)</f>
        <v>0.3780718336483932</v>
      </c>
      <c r="M206" s="94">
        <v>5</v>
      </c>
      <c r="N206" s="5">
        <v>80</v>
      </c>
      <c r="O206" s="89" t="s">
        <v>128</v>
      </c>
      <c r="P206" s="5">
        <v>4</v>
      </c>
      <c r="Q206" s="5" t="s">
        <v>129</v>
      </c>
      <c r="R206" s="89" t="s">
        <v>43</v>
      </c>
      <c r="S206" s="6">
        <v>250</v>
      </c>
      <c r="T206" s="2">
        <f>S206/C206</f>
        <v>4.7178712964710323</v>
      </c>
      <c r="U206" s="2">
        <f>S206/(Y206*Y206)</f>
        <v>0.47258979206049151</v>
      </c>
      <c r="V206" s="6" t="s">
        <v>33</v>
      </c>
      <c r="W206" s="37">
        <v>1</v>
      </c>
      <c r="X206" s="53">
        <v>484</v>
      </c>
      <c r="Y206" s="53">
        <v>23</v>
      </c>
      <c r="Z206" s="77" t="s">
        <v>399</v>
      </c>
    </row>
    <row r="207" spans="1:26" x14ac:dyDescent="0.25">
      <c r="A207" s="24" t="s">
        <v>217</v>
      </c>
      <c r="B207" s="24" t="s">
        <v>123</v>
      </c>
      <c r="C207" s="46">
        <v>42.98</v>
      </c>
      <c r="D207" s="24" t="s">
        <v>139</v>
      </c>
      <c r="E207" s="6">
        <v>33208</v>
      </c>
      <c r="F207" s="96">
        <v>773</v>
      </c>
      <c r="G207" s="95">
        <v>148</v>
      </c>
      <c r="H207" s="94">
        <v>1843200</v>
      </c>
      <c r="I207" s="37">
        <f>H207/1024/9</f>
        <v>200</v>
      </c>
      <c r="J207" s="94" t="s">
        <v>31</v>
      </c>
      <c r="K207" s="33">
        <f>I207/C207</f>
        <v>4.6533271288971614</v>
      </c>
      <c r="L207" s="32">
        <f>I207/(Y207*Y207)</f>
        <v>0.88888888888888884</v>
      </c>
      <c r="M207" s="94">
        <v>5</v>
      </c>
      <c r="N207" s="5">
        <v>80</v>
      </c>
      <c r="O207" s="89" t="s">
        <v>128</v>
      </c>
      <c r="P207" s="5">
        <v>4</v>
      </c>
      <c r="Q207" s="5" t="s">
        <v>129</v>
      </c>
      <c r="R207" s="89" t="s">
        <v>43</v>
      </c>
      <c r="S207" s="6">
        <v>210</v>
      </c>
      <c r="T207" s="2">
        <f>S207/C207</f>
        <v>4.8859934853420199</v>
      </c>
      <c r="U207" s="2">
        <f>S207/(Y207*Y207)</f>
        <v>0.93333333333333335</v>
      </c>
      <c r="V207" s="60" t="s">
        <v>33</v>
      </c>
      <c r="W207" s="64">
        <v>0.8</v>
      </c>
      <c r="X207" s="65">
        <v>324</v>
      </c>
      <c r="Y207" s="65">
        <v>15</v>
      </c>
      <c r="Z207" s="66" t="s">
        <v>213</v>
      </c>
    </row>
    <row r="208" spans="1:26" x14ac:dyDescent="0.25">
      <c r="A208" s="24" t="s">
        <v>256</v>
      </c>
      <c r="B208" s="24" t="s">
        <v>123</v>
      </c>
      <c r="C208" s="46">
        <v>34.369999999999997</v>
      </c>
      <c r="D208" s="24" t="s">
        <v>139</v>
      </c>
      <c r="E208" s="6">
        <v>33208</v>
      </c>
      <c r="F208" s="96">
        <v>966</v>
      </c>
      <c r="G208" s="95">
        <v>115</v>
      </c>
      <c r="H208" s="94">
        <v>1843200</v>
      </c>
      <c r="I208" s="37">
        <f>H208/1024/9</f>
        <v>200</v>
      </c>
      <c r="J208" s="94" t="s">
        <v>31</v>
      </c>
      <c r="K208" s="33">
        <f>I208/C208</f>
        <v>5.8190282222868781</v>
      </c>
      <c r="L208" s="32">
        <f>I208/(Y208*Y208)</f>
        <v>0.69204152249134943</v>
      </c>
      <c r="M208" s="94">
        <v>5</v>
      </c>
      <c r="N208" s="5">
        <v>80</v>
      </c>
      <c r="O208" s="89" t="s">
        <v>128</v>
      </c>
      <c r="P208" s="5">
        <v>4</v>
      </c>
      <c r="Q208" s="5" t="s">
        <v>129</v>
      </c>
      <c r="R208" s="89" t="s">
        <v>43</v>
      </c>
      <c r="S208" s="6">
        <v>170</v>
      </c>
      <c r="T208" s="2">
        <f>S208/C208</f>
        <v>4.9461739889438467</v>
      </c>
      <c r="U208" s="2">
        <f>S208/(Y208*Y208)</f>
        <v>0.58823529411764708</v>
      </c>
      <c r="V208" s="6" t="s">
        <v>33</v>
      </c>
      <c r="W208" s="37">
        <v>1</v>
      </c>
      <c r="X208" s="53">
        <v>256</v>
      </c>
      <c r="Y208" s="53">
        <v>17</v>
      </c>
      <c r="Z208" s="77" t="s">
        <v>209</v>
      </c>
    </row>
    <row r="209" spans="1:26" x14ac:dyDescent="0.25">
      <c r="A209" s="24" t="s">
        <v>218</v>
      </c>
      <c r="B209" s="24" t="s">
        <v>123</v>
      </c>
      <c r="C209" s="46">
        <v>46.06</v>
      </c>
      <c r="D209" s="24" t="s">
        <v>139</v>
      </c>
      <c r="E209" s="6">
        <v>33208</v>
      </c>
      <c r="F209" s="96">
        <v>721</v>
      </c>
      <c r="G209" s="95">
        <v>148</v>
      </c>
      <c r="H209" s="94">
        <v>1843200</v>
      </c>
      <c r="I209" s="37">
        <f>H209/1024/9</f>
        <v>200</v>
      </c>
      <c r="J209" s="94" t="s">
        <v>31</v>
      </c>
      <c r="K209" s="33">
        <f>I209/C209</f>
        <v>4.3421623968736425</v>
      </c>
      <c r="L209" s="32">
        <f>I209/(Y209*Y209)</f>
        <v>0.88888888888888884</v>
      </c>
      <c r="M209" s="94">
        <v>5</v>
      </c>
      <c r="N209" s="5">
        <v>80</v>
      </c>
      <c r="O209" s="89" t="s">
        <v>128</v>
      </c>
      <c r="P209" s="5">
        <v>4</v>
      </c>
      <c r="Q209" s="5" t="s">
        <v>129</v>
      </c>
      <c r="R209" s="96" t="s">
        <v>43</v>
      </c>
      <c r="S209" s="6">
        <v>150</v>
      </c>
      <c r="T209" s="2">
        <f>S209/C209</f>
        <v>3.2566217976552321</v>
      </c>
      <c r="U209" s="2">
        <f>S209/(Y209*Y209)</f>
        <v>0.66666666666666663</v>
      </c>
      <c r="V209" s="60" t="s">
        <v>33</v>
      </c>
      <c r="W209" s="64">
        <v>0.8</v>
      </c>
      <c r="X209" s="65">
        <v>325</v>
      </c>
      <c r="Y209" s="65">
        <v>15</v>
      </c>
      <c r="Z209" s="66" t="s">
        <v>215</v>
      </c>
    </row>
    <row r="210" spans="1:26" x14ac:dyDescent="0.25">
      <c r="A210" s="24" t="s">
        <v>219</v>
      </c>
      <c r="B210" s="24" t="s">
        <v>123</v>
      </c>
      <c r="C210" s="46">
        <v>54.39</v>
      </c>
      <c r="D210" s="24" t="s">
        <v>139</v>
      </c>
      <c r="E210" s="6">
        <v>23360</v>
      </c>
      <c r="F210" s="96">
        <v>429</v>
      </c>
      <c r="G210" s="95">
        <v>104</v>
      </c>
      <c r="H210" s="94">
        <v>1658880</v>
      </c>
      <c r="I210" s="37">
        <f>H210/1024/9</f>
        <v>180</v>
      </c>
      <c r="J210" s="94" t="s">
        <v>31</v>
      </c>
      <c r="K210" s="33">
        <f>I210/C210</f>
        <v>3.3094318808604521</v>
      </c>
      <c r="L210" s="32">
        <f>I210/(Y210*Y210)</f>
        <v>0.8</v>
      </c>
      <c r="M210" s="94">
        <v>3</v>
      </c>
      <c r="N210" s="5">
        <v>80</v>
      </c>
      <c r="O210" s="89" t="s">
        <v>128</v>
      </c>
      <c r="P210" s="5">
        <v>4</v>
      </c>
      <c r="Q210" s="5" t="s">
        <v>129</v>
      </c>
      <c r="R210" s="89" t="s">
        <v>43</v>
      </c>
      <c r="S210" s="6">
        <v>150</v>
      </c>
      <c r="T210" s="2">
        <f>S210/C210</f>
        <v>2.7578599007170435</v>
      </c>
      <c r="U210" s="2">
        <f>S210/(Y210*Y210)</f>
        <v>0.66666666666666663</v>
      </c>
      <c r="V210" s="60" t="s">
        <v>33</v>
      </c>
      <c r="W210" s="64">
        <v>0.8</v>
      </c>
      <c r="X210" s="65">
        <v>325</v>
      </c>
      <c r="Y210" s="65">
        <v>15</v>
      </c>
      <c r="Z210" s="66" t="s">
        <v>215</v>
      </c>
    </row>
    <row r="211" spans="1:26" x14ac:dyDescent="0.25">
      <c r="A211" s="24" t="s">
        <v>398</v>
      </c>
      <c r="B211" s="24" t="s">
        <v>123</v>
      </c>
      <c r="C211" s="46">
        <v>43.05</v>
      </c>
      <c r="D211" s="24" t="s">
        <v>139</v>
      </c>
      <c r="E211" s="6">
        <v>16640</v>
      </c>
      <c r="F211" s="4">
        <f>E211/C211</f>
        <v>386.52729384436702</v>
      </c>
      <c r="G211" s="31">
        <f>E211/(Y211*Y211)</f>
        <v>31.455576559546312</v>
      </c>
      <c r="H211" s="94">
        <v>921600</v>
      </c>
      <c r="I211" s="37">
        <f>H211/1024/9</f>
        <v>100</v>
      </c>
      <c r="J211" s="94" t="s">
        <v>31</v>
      </c>
      <c r="K211" s="33">
        <f>I211/C211</f>
        <v>2.3228803716608595</v>
      </c>
      <c r="L211" s="32">
        <f>I211/(Y211*Y211)</f>
        <v>0.1890359168241966</v>
      </c>
      <c r="M211" s="94">
        <v>5</v>
      </c>
      <c r="N211" s="5">
        <v>45</v>
      </c>
      <c r="O211" s="89" t="s">
        <v>128</v>
      </c>
      <c r="P211" s="5">
        <v>4</v>
      </c>
      <c r="Q211" s="5" t="s">
        <v>129</v>
      </c>
      <c r="R211" s="96" t="s">
        <v>43</v>
      </c>
      <c r="S211" s="6">
        <v>250</v>
      </c>
      <c r="T211" s="2">
        <f>S211/C211</f>
        <v>5.8072009291521489</v>
      </c>
      <c r="U211" s="2">
        <f>S211/(Y211*Y211)</f>
        <v>0.47258979206049151</v>
      </c>
      <c r="V211" s="6" t="s">
        <v>33</v>
      </c>
      <c r="W211" s="37">
        <v>1</v>
      </c>
      <c r="X211" s="53">
        <v>484</v>
      </c>
      <c r="Y211" s="53">
        <v>23</v>
      </c>
      <c r="Z211" s="77" t="s">
        <v>399</v>
      </c>
    </row>
    <row r="212" spans="1:26" x14ac:dyDescent="0.25">
      <c r="A212" s="24" t="s">
        <v>212</v>
      </c>
      <c r="B212" s="24" t="s">
        <v>123</v>
      </c>
      <c r="C212" s="46">
        <v>34.93</v>
      </c>
      <c r="D212" s="24" t="s">
        <v>139</v>
      </c>
      <c r="E212" s="6">
        <v>16640</v>
      </c>
      <c r="F212" s="96">
        <v>476</v>
      </c>
      <c r="G212" s="95">
        <v>74</v>
      </c>
      <c r="H212" s="94">
        <v>921600</v>
      </c>
      <c r="I212" s="37">
        <f>H212/1024/9</f>
        <v>100</v>
      </c>
      <c r="J212" s="94" t="s">
        <v>31</v>
      </c>
      <c r="K212" s="33">
        <f>I212/C212</f>
        <v>2.8628685943315202</v>
      </c>
      <c r="L212" s="32">
        <f>I212/(Y212*Y212)</f>
        <v>0.44444444444444442</v>
      </c>
      <c r="M212" s="94">
        <v>5</v>
      </c>
      <c r="N212" s="5">
        <v>45</v>
      </c>
      <c r="O212" s="89" t="s">
        <v>128</v>
      </c>
      <c r="P212" s="5">
        <v>4</v>
      </c>
      <c r="Q212" s="5" t="s">
        <v>129</v>
      </c>
      <c r="R212" s="94" t="s">
        <v>43</v>
      </c>
      <c r="S212" s="6">
        <v>210</v>
      </c>
      <c r="T212" s="2">
        <f>S212/C212</f>
        <v>6.0120240480961922</v>
      </c>
      <c r="U212" s="2">
        <f>S212/(Y212*Y212)</f>
        <v>0.93333333333333335</v>
      </c>
      <c r="V212" s="60" t="s">
        <v>33</v>
      </c>
      <c r="W212" s="64">
        <v>0.8</v>
      </c>
      <c r="X212" s="65">
        <v>324</v>
      </c>
      <c r="Y212" s="65">
        <v>15</v>
      </c>
      <c r="Z212" s="66" t="s">
        <v>213</v>
      </c>
    </row>
    <row r="213" spans="1:26" x14ac:dyDescent="0.25">
      <c r="A213" s="24" t="s">
        <v>255</v>
      </c>
      <c r="B213" s="24" t="s">
        <v>123</v>
      </c>
      <c r="C213" s="46">
        <v>27.93</v>
      </c>
      <c r="D213" s="24" t="s">
        <v>139</v>
      </c>
      <c r="E213" s="6">
        <v>16640</v>
      </c>
      <c r="F213" s="96">
        <v>596</v>
      </c>
      <c r="G213" s="95">
        <v>58</v>
      </c>
      <c r="H213" s="94">
        <v>921600</v>
      </c>
      <c r="I213" s="37">
        <f>H213/1024/9</f>
        <v>100</v>
      </c>
      <c r="J213" s="94" t="s">
        <v>31</v>
      </c>
      <c r="K213" s="33">
        <f>I213/C213</f>
        <v>3.5803795202291444</v>
      </c>
      <c r="L213" s="32">
        <f>I213/(Y213*Y213)</f>
        <v>0.34602076124567471</v>
      </c>
      <c r="M213" s="94">
        <v>5</v>
      </c>
      <c r="N213" s="5">
        <v>45</v>
      </c>
      <c r="O213" s="89" t="s">
        <v>128</v>
      </c>
      <c r="P213" s="5">
        <v>4</v>
      </c>
      <c r="Q213" s="5" t="s">
        <v>129</v>
      </c>
      <c r="R213" s="94" t="s">
        <v>43</v>
      </c>
      <c r="S213" s="6">
        <v>170</v>
      </c>
      <c r="T213" s="2">
        <f>S213/C213</f>
        <v>6.0866451843895453</v>
      </c>
      <c r="U213" s="2">
        <f>S213/(Y213*Y213)</f>
        <v>0.58823529411764708</v>
      </c>
      <c r="V213" s="6" t="s">
        <v>33</v>
      </c>
      <c r="W213" s="37">
        <v>1</v>
      </c>
      <c r="X213" s="53">
        <v>256</v>
      </c>
      <c r="Y213" s="53">
        <v>17</v>
      </c>
      <c r="Z213" s="77" t="s">
        <v>209</v>
      </c>
    </row>
    <row r="214" spans="1:26" x14ac:dyDescent="0.25">
      <c r="A214" s="24" t="s">
        <v>216</v>
      </c>
      <c r="B214" s="24" t="s">
        <v>123</v>
      </c>
      <c r="C214" s="46">
        <v>40.53</v>
      </c>
      <c r="D214" s="24" t="s">
        <v>139</v>
      </c>
      <c r="E214" s="6">
        <v>16640</v>
      </c>
      <c r="F214" s="96">
        <v>411</v>
      </c>
      <c r="G214" s="95">
        <v>74</v>
      </c>
      <c r="H214" s="94">
        <v>921600</v>
      </c>
      <c r="I214" s="37">
        <f>H214/1024/9</f>
        <v>100</v>
      </c>
      <c r="J214" s="94" t="s">
        <v>31</v>
      </c>
      <c r="K214" s="33">
        <f>I214/C214</f>
        <v>2.4673081667900321</v>
      </c>
      <c r="L214" s="32">
        <f>I214/(Y214*Y214)</f>
        <v>0.44444444444444442</v>
      </c>
      <c r="M214" s="94">
        <v>5</v>
      </c>
      <c r="N214" s="5">
        <v>45</v>
      </c>
      <c r="O214" s="89" t="s">
        <v>128</v>
      </c>
      <c r="P214" s="5">
        <v>4</v>
      </c>
      <c r="Q214" s="5" t="s">
        <v>129</v>
      </c>
      <c r="R214" s="96" t="s">
        <v>43</v>
      </c>
      <c r="S214" s="6">
        <v>150</v>
      </c>
      <c r="T214" s="2">
        <f>S214/C214</f>
        <v>3.7009622501850479</v>
      </c>
      <c r="U214" s="2">
        <f>S214/(Y214*Y214)</f>
        <v>0.66666666666666663</v>
      </c>
      <c r="V214" s="60" t="s">
        <v>33</v>
      </c>
      <c r="W214" s="64">
        <v>0.8</v>
      </c>
      <c r="X214" s="65">
        <v>325</v>
      </c>
      <c r="Y214" s="65">
        <v>15</v>
      </c>
      <c r="Z214" s="66" t="s">
        <v>215</v>
      </c>
    </row>
    <row r="215" spans="1:26" x14ac:dyDescent="0.25">
      <c r="A215" s="24" t="s">
        <v>214</v>
      </c>
      <c r="B215" s="24" t="s">
        <v>123</v>
      </c>
      <c r="C215" s="46">
        <v>36.89</v>
      </c>
      <c r="D215" s="24" t="s">
        <v>139</v>
      </c>
      <c r="E215" s="6">
        <v>12800</v>
      </c>
      <c r="F215" s="96">
        <v>347</v>
      </c>
      <c r="G215" s="95">
        <v>57</v>
      </c>
      <c r="H215" s="94">
        <v>737280</v>
      </c>
      <c r="I215" s="37">
        <f>H215/1024/9</f>
        <v>80</v>
      </c>
      <c r="J215" s="94" t="s">
        <v>31</v>
      </c>
      <c r="K215" s="33">
        <f>I215/C215</f>
        <v>2.1686093792355652</v>
      </c>
      <c r="L215" s="32">
        <f>I215/(Y215*Y215)</f>
        <v>0.35555555555555557</v>
      </c>
      <c r="M215" s="94">
        <v>3</v>
      </c>
      <c r="N215" s="5">
        <v>40</v>
      </c>
      <c r="O215" s="89" t="s">
        <v>128</v>
      </c>
      <c r="P215" s="5">
        <v>2</v>
      </c>
      <c r="Q215" s="5" t="s">
        <v>129</v>
      </c>
      <c r="R215" s="94" t="s">
        <v>43</v>
      </c>
      <c r="S215" s="6">
        <v>150</v>
      </c>
      <c r="T215" s="2">
        <f>S215/C215</f>
        <v>4.0661425860666851</v>
      </c>
      <c r="U215" s="2">
        <f>S215/(Y215*Y215)</f>
        <v>0.66666666666666663</v>
      </c>
      <c r="V215" s="60" t="s">
        <v>33</v>
      </c>
      <c r="W215" s="64">
        <v>0.8</v>
      </c>
      <c r="X215" s="65">
        <v>325</v>
      </c>
      <c r="Y215" s="65">
        <v>15</v>
      </c>
      <c r="Z215" s="66" t="s">
        <v>215</v>
      </c>
    </row>
    <row r="216" spans="1:26" x14ac:dyDescent="0.25">
      <c r="A216" s="23" t="s">
        <v>488</v>
      </c>
      <c r="B216" s="23" t="s">
        <v>123</v>
      </c>
      <c r="C216" s="47">
        <v>257.39999999999998</v>
      </c>
      <c r="D216" s="23" t="s">
        <v>452</v>
      </c>
      <c r="E216" s="6">
        <v>162240</v>
      </c>
      <c r="F216" s="4">
        <f>E216/C216</f>
        <v>630.30303030303037</v>
      </c>
      <c r="G216" s="31">
        <f>E216/(Y216*Y216)</f>
        <v>222.55144032921811</v>
      </c>
      <c r="H216" s="94">
        <v>11980800</v>
      </c>
      <c r="I216" s="37">
        <f>H216/1024/9</f>
        <v>1300</v>
      </c>
      <c r="J216" s="94" t="s">
        <v>31</v>
      </c>
      <c r="K216" s="33">
        <f>I216/C216</f>
        <v>5.0505050505050511</v>
      </c>
      <c r="L216" s="32">
        <f>I216/(Y216*Y216)</f>
        <v>1.7832647462277091</v>
      </c>
      <c r="M216" s="94">
        <v>8</v>
      </c>
      <c r="N216" s="5">
        <v>600</v>
      </c>
      <c r="O216" s="89" t="s">
        <v>128</v>
      </c>
      <c r="P216" s="5">
        <v>8</v>
      </c>
      <c r="Q216" s="5" t="s">
        <v>129</v>
      </c>
      <c r="R216" s="89" t="s">
        <v>43</v>
      </c>
      <c r="S216" s="6">
        <v>400</v>
      </c>
      <c r="T216" s="2">
        <f>S216/C216</f>
        <v>1.5540015540015542</v>
      </c>
      <c r="U216" s="2">
        <f>S216/(Y216*Y216)</f>
        <v>0.54869684499314131</v>
      </c>
      <c r="V216" s="6" t="s">
        <v>33</v>
      </c>
      <c r="W216" s="37">
        <v>1</v>
      </c>
      <c r="X216" s="53">
        <v>676</v>
      </c>
      <c r="Y216" s="53">
        <v>27</v>
      </c>
      <c r="Z216" s="77" t="s">
        <v>478</v>
      </c>
    </row>
    <row r="217" spans="1:26" x14ac:dyDescent="0.25">
      <c r="A217" s="23" t="s">
        <v>453</v>
      </c>
      <c r="B217" s="23" t="s">
        <v>123</v>
      </c>
      <c r="C217" s="47">
        <v>223.6</v>
      </c>
      <c r="D217" s="23" t="s">
        <v>452</v>
      </c>
      <c r="E217" s="6">
        <v>162240</v>
      </c>
      <c r="F217" s="4">
        <f>E217/C217</f>
        <v>725.58139534883719</v>
      </c>
      <c r="G217" s="31">
        <f>E217/(Y217*Y217)</f>
        <v>306.69187145557657</v>
      </c>
      <c r="H217" s="94">
        <v>11980800</v>
      </c>
      <c r="I217" s="37">
        <f>H217/1024/9</f>
        <v>1300</v>
      </c>
      <c r="J217" s="94" t="s">
        <v>31</v>
      </c>
      <c r="K217" s="33">
        <f>I217/C217</f>
        <v>5.8139534883720936</v>
      </c>
      <c r="L217" s="32">
        <f>I217/(Y217*Y217)</f>
        <v>2.4574669187145557</v>
      </c>
      <c r="M217" s="94">
        <v>8</v>
      </c>
      <c r="N217" s="5">
        <v>600</v>
      </c>
      <c r="O217" s="89" t="s">
        <v>128</v>
      </c>
      <c r="P217" s="5">
        <v>8</v>
      </c>
      <c r="Q217" s="5" t="s">
        <v>129</v>
      </c>
      <c r="R217" s="89" t="s">
        <v>43</v>
      </c>
      <c r="S217" s="6">
        <v>285</v>
      </c>
      <c r="T217" s="2">
        <f>S217/C217</f>
        <v>1.2745974955277282</v>
      </c>
      <c r="U217" s="2">
        <f>S217/(Y217*Y217)</f>
        <v>0.53875236294896034</v>
      </c>
      <c r="V217" s="6" t="s">
        <v>33</v>
      </c>
      <c r="W217" s="37">
        <v>1</v>
      </c>
      <c r="X217" s="53">
        <v>484</v>
      </c>
      <c r="Y217" s="53">
        <v>23</v>
      </c>
      <c r="Z217" s="77" t="s">
        <v>405</v>
      </c>
    </row>
    <row r="218" spans="1:26" x14ac:dyDescent="0.25">
      <c r="A218" s="23" t="s">
        <v>487</v>
      </c>
      <c r="B218" s="23" t="s">
        <v>123</v>
      </c>
      <c r="C218" s="47">
        <v>148.19999999999999</v>
      </c>
      <c r="D218" s="23" t="s">
        <v>452</v>
      </c>
      <c r="E218" s="6">
        <v>65600</v>
      </c>
      <c r="F218" s="4">
        <f>E218/C218</f>
        <v>442.64507422402164</v>
      </c>
      <c r="G218" s="31">
        <f>E218/(Y218*Y218)</f>
        <v>89.986282578875176</v>
      </c>
      <c r="H218" s="94">
        <v>4976640</v>
      </c>
      <c r="I218" s="37">
        <f>H218/1024/9</f>
        <v>540</v>
      </c>
      <c r="J218" s="94" t="s">
        <v>31</v>
      </c>
      <c r="K218" s="33">
        <f>I218/C218</f>
        <v>3.6437246963562755</v>
      </c>
      <c r="L218" s="32">
        <f>I218/(Y218*Y218)</f>
        <v>0.7407407407407407</v>
      </c>
      <c r="M218" s="94">
        <v>6</v>
      </c>
      <c r="N218" s="5">
        <v>240</v>
      </c>
      <c r="O218" s="89" t="s">
        <v>128</v>
      </c>
      <c r="P218" s="5">
        <v>8</v>
      </c>
      <c r="Q218" s="5" t="s">
        <v>129</v>
      </c>
      <c r="R218" s="89" t="s">
        <v>43</v>
      </c>
      <c r="S218" s="6">
        <v>300</v>
      </c>
      <c r="T218" s="2">
        <f>S218/C218</f>
        <v>2.0242914979757085</v>
      </c>
      <c r="U218" s="2">
        <f>S218/(Y218*Y218)</f>
        <v>0.41152263374485598</v>
      </c>
      <c r="V218" s="6" t="s">
        <v>33</v>
      </c>
      <c r="W218" s="37">
        <v>1</v>
      </c>
      <c r="X218" s="53">
        <v>676</v>
      </c>
      <c r="Y218" s="53">
        <v>27</v>
      </c>
      <c r="Z218" s="77" t="s">
        <v>478</v>
      </c>
    </row>
    <row r="219" spans="1:26" x14ac:dyDescent="0.25">
      <c r="A219" s="23" t="s">
        <v>451</v>
      </c>
      <c r="B219" s="23" t="s">
        <v>123</v>
      </c>
      <c r="C219" s="47">
        <v>138.6</v>
      </c>
      <c r="D219" s="23" t="s">
        <v>452</v>
      </c>
      <c r="E219" s="6">
        <v>65600</v>
      </c>
      <c r="F219" s="4">
        <f>E219/C219</f>
        <v>473.30447330447333</v>
      </c>
      <c r="G219" s="31">
        <f>E219/(Y219*Y219)</f>
        <v>124.00756143667297</v>
      </c>
      <c r="H219" s="94">
        <v>4976640</v>
      </c>
      <c r="I219" s="37">
        <f>H219/1024/9</f>
        <v>540</v>
      </c>
      <c r="J219" s="94" t="s">
        <v>31</v>
      </c>
      <c r="K219" s="33">
        <f>I219/C219</f>
        <v>3.8961038961038961</v>
      </c>
      <c r="L219" s="32">
        <f>I219/(Y219*Y219)</f>
        <v>1.0207939508506616</v>
      </c>
      <c r="M219" s="94">
        <v>6</v>
      </c>
      <c r="N219" s="5">
        <v>240</v>
      </c>
      <c r="O219" s="89" t="s">
        <v>128</v>
      </c>
      <c r="P219" s="5">
        <v>8</v>
      </c>
      <c r="Q219" s="5" t="s">
        <v>129</v>
      </c>
      <c r="R219" s="89" t="s">
        <v>43</v>
      </c>
      <c r="S219" s="6">
        <v>285</v>
      </c>
      <c r="T219" s="2">
        <f>S219/C219</f>
        <v>2.0562770562770565</v>
      </c>
      <c r="U219" s="2">
        <f>S219/(Y219*Y219)</f>
        <v>0.53875236294896034</v>
      </c>
      <c r="V219" s="6" t="s">
        <v>33</v>
      </c>
      <c r="W219" s="37">
        <v>1</v>
      </c>
      <c r="X219" s="53">
        <v>484</v>
      </c>
      <c r="Y219" s="53">
        <v>23</v>
      </c>
      <c r="Z219" s="77" t="s">
        <v>405</v>
      </c>
    </row>
    <row r="220" spans="1:26" x14ac:dyDescent="0.25">
      <c r="A220" s="28" t="s">
        <v>491</v>
      </c>
      <c r="B220" s="28" t="s">
        <v>123</v>
      </c>
      <c r="C220" s="48">
        <v>118.51</v>
      </c>
      <c r="D220" s="28" t="s">
        <v>124</v>
      </c>
      <c r="E220" s="6">
        <v>74637</v>
      </c>
      <c r="F220" s="4">
        <f>E220/C220</f>
        <v>629.79495401231964</v>
      </c>
      <c r="G220" s="31">
        <f>E220/(Y220*Y220)</f>
        <v>102.38271604938272</v>
      </c>
      <c r="H220" s="94">
        <v>3170304</v>
      </c>
      <c r="I220" s="37">
        <f>H220/1024/9</f>
        <v>344</v>
      </c>
      <c r="J220" s="94" t="s">
        <v>31</v>
      </c>
      <c r="K220" s="33">
        <f>I220/C220</f>
        <v>2.9027086321829381</v>
      </c>
      <c r="L220" s="32">
        <f>I220/(Y220*Y220)</f>
        <v>0.47187928669410151</v>
      </c>
      <c r="M220" s="94">
        <v>6</v>
      </c>
      <c r="N220" s="5">
        <v>132</v>
      </c>
      <c r="O220" s="89" t="s">
        <v>42</v>
      </c>
      <c r="P220" s="89"/>
      <c r="Q220" s="5" t="s">
        <v>335</v>
      </c>
      <c r="R220" s="89" t="s">
        <v>43</v>
      </c>
      <c r="S220" s="6">
        <v>408</v>
      </c>
      <c r="T220" s="2">
        <f>S220/C220</f>
        <v>3.442747447472787</v>
      </c>
      <c r="U220" s="2">
        <f>S220/(Y220*Y220)</f>
        <v>0.55967078189300412</v>
      </c>
      <c r="V220" s="6" t="s">
        <v>33</v>
      </c>
      <c r="W220" s="37">
        <v>1</v>
      </c>
      <c r="X220" s="53">
        <v>676</v>
      </c>
      <c r="Y220" s="53">
        <v>27</v>
      </c>
      <c r="Z220" s="77" t="s">
        <v>475</v>
      </c>
    </row>
    <row r="221" spans="1:26" x14ac:dyDescent="0.25">
      <c r="A221" s="28" t="s">
        <v>334</v>
      </c>
      <c r="B221" s="28" t="s">
        <v>123</v>
      </c>
      <c r="C221" s="48">
        <v>103.04</v>
      </c>
      <c r="D221" s="28" t="s">
        <v>124</v>
      </c>
      <c r="E221" s="6">
        <v>74637</v>
      </c>
      <c r="F221" s="4">
        <f>E221/C221</f>
        <v>724.34976708074532</v>
      </c>
      <c r="G221" s="31">
        <f>E221/(Y221*Y221)</f>
        <v>206.75069252077563</v>
      </c>
      <c r="H221" s="94">
        <v>3170304</v>
      </c>
      <c r="I221" s="37">
        <f>H221/1024/9</f>
        <v>344</v>
      </c>
      <c r="J221" s="94" t="s">
        <v>31</v>
      </c>
      <c r="K221" s="33">
        <f>I221/C221</f>
        <v>3.3385093167701863</v>
      </c>
      <c r="L221" s="32">
        <f>I221/(Y221*Y221)</f>
        <v>0.95290858725761773</v>
      </c>
      <c r="M221" s="94">
        <v>6</v>
      </c>
      <c r="N221" s="5">
        <v>132</v>
      </c>
      <c r="O221" s="89" t="s">
        <v>42</v>
      </c>
      <c r="P221" s="96"/>
      <c r="Q221" s="5" t="s">
        <v>335</v>
      </c>
      <c r="R221" s="89" t="s">
        <v>43</v>
      </c>
      <c r="S221" s="6">
        <v>328</v>
      </c>
      <c r="T221" s="2">
        <f>S221/C221</f>
        <v>3.183229813664596</v>
      </c>
      <c r="U221" s="2">
        <f>S221/(Y221*Y221)</f>
        <v>0.90858725761772852</v>
      </c>
      <c r="V221" s="60" t="s">
        <v>33</v>
      </c>
      <c r="W221" s="64">
        <v>0.8</v>
      </c>
      <c r="X221" s="65">
        <v>484</v>
      </c>
      <c r="Y221" s="65">
        <v>19</v>
      </c>
      <c r="Z221" s="66" t="s">
        <v>333</v>
      </c>
    </row>
    <row r="222" spans="1:26" x14ac:dyDescent="0.25">
      <c r="A222" s="28" t="s">
        <v>464</v>
      </c>
      <c r="B222" s="28" t="s">
        <v>123</v>
      </c>
      <c r="C222" s="48">
        <v>103.04</v>
      </c>
      <c r="D222" s="28" t="s">
        <v>124</v>
      </c>
      <c r="E222" s="6">
        <v>74637</v>
      </c>
      <c r="F222" s="4">
        <f>E222/C222</f>
        <v>724.34976708074532</v>
      </c>
      <c r="G222" s="31">
        <f>E222/(Y222*Y222)</f>
        <v>141.09073724007561</v>
      </c>
      <c r="H222" s="94">
        <v>3170304</v>
      </c>
      <c r="I222" s="37">
        <f>H222/1024/9</f>
        <v>344</v>
      </c>
      <c r="J222" s="94" t="s">
        <v>31</v>
      </c>
      <c r="K222" s="33">
        <f>I222/C222</f>
        <v>3.3385093167701863</v>
      </c>
      <c r="L222" s="32">
        <f>I222/(Y222*Y222)</f>
        <v>0.65028355387523629</v>
      </c>
      <c r="M222" s="94">
        <v>6</v>
      </c>
      <c r="N222" s="5">
        <v>132</v>
      </c>
      <c r="O222" s="89" t="s">
        <v>42</v>
      </c>
      <c r="P222" s="96"/>
      <c r="Q222" s="5" t="s">
        <v>335</v>
      </c>
      <c r="R222" s="89" t="s">
        <v>43</v>
      </c>
      <c r="S222" s="6">
        <v>280</v>
      </c>
      <c r="T222" s="2">
        <f>S222/C222</f>
        <v>2.7173913043478257</v>
      </c>
      <c r="U222" s="2">
        <f>S222/(Y222*Y222)</f>
        <v>0.52930056710775042</v>
      </c>
      <c r="V222" s="6" t="s">
        <v>33</v>
      </c>
      <c r="W222" s="37">
        <v>1</v>
      </c>
      <c r="X222" s="53">
        <v>484</v>
      </c>
      <c r="Y222" s="53">
        <v>23</v>
      </c>
      <c r="Z222" s="77" t="s">
        <v>399</v>
      </c>
    </row>
    <row r="223" spans="1:26" x14ac:dyDescent="0.25">
      <c r="A223" s="28" t="s">
        <v>332</v>
      </c>
      <c r="B223" s="28" t="s">
        <v>123</v>
      </c>
      <c r="C223" s="48">
        <v>65.17</v>
      </c>
      <c r="D223" s="28" t="s">
        <v>124</v>
      </c>
      <c r="E223" s="6">
        <v>43661</v>
      </c>
      <c r="F223" s="4">
        <f>E223/C223</f>
        <v>669.95550099739137</v>
      </c>
      <c r="G223" s="31">
        <f>E223/(Y223*Y223)</f>
        <v>120.94459833795014</v>
      </c>
      <c r="H223" s="94">
        <v>2138112</v>
      </c>
      <c r="I223" s="37">
        <f>H223/1024/9</f>
        <v>232</v>
      </c>
      <c r="J223" s="94" t="s">
        <v>31</v>
      </c>
      <c r="K223" s="33">
        <f>I223/C223</f>
        <v>3.5599202086849777</v>
      </c>
      <c r="L223" s="32">
        <f>I223/(Y223*Y223)</f>
        <v>0.64265927977839332</v>
      </c>
      <c r="M223" s="94">
        <v>4</v>
      </c>
      <c r="N223" s="5">
        <v>58</v>
      </c>
      <c r="O223" s="89" t="s">
        <v>42</v>
      </c>
      <c r="P223" s="96"/>
      <c r="Q223" s="5" t="s">
        <v>164</v>
      </c>
      <c r="R223" s="89" t="s">
        <v>43</v>
      </c>
      <c r="S223" s="6">
        <v>320</v>
      </c>
      <c r="T223" s="2">
        <f>S223/C223</f>
        <v>4.9102347705999696</v>
      </c>
      <c r="U223" s="2">
        <f>S223/(Y223*Y223)</f>
        <v>0.88642659279778391</v>
      </c>
      <c r="V223" s="60" t="s">
        <v>33</v>
      </c>
      <c r="W223" s="64">
        <v>0.8</v>
      </c>
      <c r="X223" s="65">
        <v>484</v>
      </c>
      <c r="Y223" s="65">
        <v>19</v>
      </c>
      <c r="Z223" s="66" t="s">
        <v>333</v>
      </c>
    </row>
    <row r="224" spans="1:26" x14ac:dyDescent="0.25">
      <c r="A224" s="28" t="s">
        <v>463</v>
      </c>
      <c r="B224" s="28" t="s">
        <v>123</v>
      </c>
      <c r="C224" s="48">
        <v>65.17</v>
      </c>
      <c r="D224" s="28" t="s">
        <v>124</v>
      </c>
      <c r="E224" s="6">
        <v>43661</v>
      </c>
      <c r="F224" s="4">
        <f>E224/C224</f>
        <v>669.95550099739137</v>
      </c>
      <c r="G224" s="31">
        <f>E224/(Y224*Y224)</f>
        <v>82.534971644612483</v>
      </c>
      <c r="H224" s="94">
        <v>2138112</v>
      </c>
      <c r="I224" s="37">
        <f>H224/1024/9</f>
        <v>232</v>
      </c>
      <c r="J224" s="94" t="s">
        <v>31</v>
      </c>
      <c r="K224" s="33">
        <f>I224/C224</f>
        <v>3.5599202086849777</v>
      </c>
      <c r="L224" s="32">
        <f>I224/(Y224*Y224)</f>
        <v>0.43856332703213613</v>
      </c>
      <c r="M224" s="94">
        <v>4</v>
      </c>
      <c r="N224" s="5">
        <v>58</v>
      </c>
      <c r="O224" s="89" t="s">
        <v>42</v>
      </c>
      <c r="P224" s="96"/>
      <c r="Q224" s="5" t="s">
        <v>164</v>
      </c>
      <c r="R224" s="89" t="s">
        <v>43</v>
      </c>
      <c r="S224" s="6">
        <v>316</v>
      </c>
      <c r="T224" s="2">
        <f>S224/C224</f>
        <v>4.84885683596747</v>
      </c>
      <c r="U224" s="2">
        <f>S224/(Y224*Y224)</f>
        <v>0.59735349716446129</v>
      </c>
      <c r="V224" s="6" t="s">
        <v>33</v>
      </c>
      <c r="W224" s="37">
        <v>1</v>
      </c>
      <c r="X224" s="53">
        <v>484</v>
      </c>
      <c r="Y224" s="53">
        <v>23</v>
      </c>
      <c r="Z224" s="77" t="s">
        <v>399</v>
      </c>
    </row>
    <row r="225" spans="1:26" x14ac:dyDescent="0.25">
      <c r="A225" s="28" t="s">
        <v>243</v>
      </c>
      <c r="B225" s="28" t="s">
        <v>123</v>
      </c>
      <c r="C225" s="48">
        <v>56.63</v>
      </c>
      <c r="D225" s="28" t="s">
        <v>124</v>
      </c>
      <c r="E225" s="6">
        <v>43661</v>
      </c>
      <c r="F225" s="96">
        <v>771</v>
      </c>
      <c r="G225" s="95">
        <v>194</v>
      </c>
      <c r="H225" s="94">
        <v>2138112</v>
      </c>
      <c r="I225" s="37">
        <f>H225/1024/9</f>
        <v>232</v>
      </c>
      <c r="J225" s="94" t="s">
        <v>31</v>
      </c>
      <c r="K225" s="33">
        <f>I225/C225</f>
        <v>4.0967684972629348</v>
      </c>
      <c r="L225" s="32">
        <f>I225/(Y225*Y225)</f>
        <v>1.0311111111111111</v>
      </c>
      <c r="M225" s="94">
        <v>4</v>
      </c>
      <c r="N225" s="5">
        <v>58</v>
      </c>
      <c r="O225" s="89" t="s">
        <v>42</v>
      </c>
      <c r="P225" s="89"/>
      <c r="Q225" s="5" t="s">
        <v>164</v>
      </c>
      <c r="R225" s="89" t="s">
        <v>43</v>
      </c>
      <c r="S225" s="6">
        <v>218</v>
      </c>
      <c r="T225" s="2">
        <f>S225/C225</f>
        <v>3.8495497086349988</v>
      </c>
      <c r="U225" s="2">
        <f>S225/(Y225*Y225)</f>
        <v>0.96888888888888891</v>
      </c>
      <c r="V225" s="60" t="s">
        <v>33</v>
      </c>
      <c r="W225" s="64">
        <v>0.8</v>
      </c>
      <c r="X225" s="65">
        <v>324</v>
      </c>
      <c r="Y225" s="65">
        <v>15</v>
      </c>
      <c r="Z225" s="66" t="s">
        <v>213</v>
      </c>
    </row>
    <row r="226" spans="1:26" x14ac:dyDescent="0.25">
      <c r="A226" s="28" t="s">
        <v>462</v>
      </c>
      <c r="B226" s="28" t="s">
        <v>123</v>
      </c>
      <c r="C226" s="48">
        <v>49.35</v>
      </c>
      <c r="D226" s="28" t="s">
        <v>124</v>
      </c>
      <c r="E226" s="6">
        <v>24051</v>
      </c>
      <c r="F226" s="4">
        <f>E226/C226</f>
        <v>487.35562310030394</v>
      </c>
      <c r="G226" s="31">
        <f>E226/(Y226*Y226)</f>
        <v>45.465028355387524</v>
      </c>
      <c r="H226" s="94">
        <v>958464</v>
      </c>
      <c r="I226" s="37">
        <f>H226/1024/9</f>
        <v>104</v>
      </c>
      <c r="J226" s="94" t="s">
        <v>31</v>
      </c>
      <c r="K226" s="33">
        <f>I226/C226</f>
        <v>2.1073961499493414</v>
      </c>
      <c r="L226" s="32">
        <f>I226/(Y226*Y226)</f>
        <v>0.19659735349716445</v>
      </c>
      <c r="M226" s="94">
        <v>2</v>
      </c>
      <c r="N226" s="5">
        <v>38</v>
      </c>
      <c r="O226" s="89" t="s">
        <v>42</v>
      </c>
      <c r="P226" s="96"/>
      <c r="Q226" s="5" t="s">
        <v>164</v>
      </c>
      <c r="R226" s="89" t="s">
        <v>43</v>
      </c>
      <c r="S226" s="6">
        <v>266</v>
      </c>
      <c r="T226" s="2">
        <f>S226/C226</f>
        <v>5.3900709219858154</v>
      </c>
      <c r="U226" s="2">
        <f>S226/(Y226*Y226)</f>
        <v>0.50283553875236298</v>
      </c>
      <c r="V226" s="6" t="s">
        <v>33</v>
      </c>
      <c r="W226" s="37">
        <v>1</v>
      </c>
      <c r="X226" s="53">
        <v>484</v>
      </c>
      <c r="Y226" s="53">
        <v>23</v>
      </c>
      <c r="Z226" s="77" t="s">
        <v>399</v>
      </c>
    </row>
    <row r="227" spans="1:26" x14ac:dyDescent="0.25">
      <c r="A227" s="28" t="s">
        <v>242</v>
      </c>
      <c r="B227" s="28" t="s">
        <v>123</v>
      </c>
      <c r="C227" s="48">
        <v>42.91</v>
      </c>
      <c r="D227" s="28" t="s">
        <v>124</v>
      </c>
      <c r="E227" s="6">
        <v>24051</v>
      </c>
      <c r="F227" s="96">
        <v>560</v>
      </c>
      <c r="G227" s="95">
        <v>107</v>
      </c>
      <c r="H227" s="94">
        <v>958464</v>
      </c>
      <c r="I227" s="37">
        <f>H227/1024/9</f>
        <v>104</v>
      </c>
      <c r="J227" s="94" t="s">
        <v>31</v>
      </c>
      <c r="K227" s="33">
        <f>I227/C227</f>
        <v>2.423677464460499</v>
      </c>
      <c r="L227" s="32">
        <f>I227/(Y227*Y227)</f>
        <v>0.4622222222222222</v>
      </c>
      <c r="M227" s="94">
        <v>2</v>
      </c>
      <c r="N227" s="5">
        <v>38</v>
      </c>
      <c r="O227" s="89" t="s">
        <v>42</v>
      </c>
      <c r="P227" s="96"/>
      <c r="Q227" s="5" t="s">
        <v>164</v>
      </c>
      <c r="R227" s="96" t="s">
        <v>43</v>
      </c>
      <c r="S227" s="6">
        <v>226</v>
      </c>
      <c r="T227" s="2">
        <f>S227/C227</f>
        <v>5.2668375670006995</v>
      </c>
      <c r="U227" s="2">
        <f>S227/(Y227*Y227)</f>
        <v>1.0044444444444445</v>
      </c>
      <c r="V227" s="60" t="s">
        <v>33</v>
      </c>
      <c r="W227" s="64">
        <v>0.8</v>
      </c>
      <c r="X227" s="65">
        <v>324</v>
      </c>
      <c r="Y227" s="65">
        <v>15</v>
      </c>
      <c r="Z227" s="66" t="s">
        <v>213</v>
      </c>
    </row>
    <row r="228" spans="1:26" x14ac:dyDescent="0.25">
      <c r="A228" s="28" t="s">
        <v>301</v>
      </c>
      <c r="B228" s="28" t="s">
        <v>123</v>
      </c>
      <c r="C228" s="48">
        <v>35.21</v>
      </c>
      <c r="D228" s="28" t="s">
        <v>124</v>
      </c>
      <c r="E228" s="6">
        <v>24051</v>
      </c>
      <c r="F228" s="4">
        <f>E228/C228</f>
        <v>683.07299062766253</v>
      </c>
      <c r="G228" s="31">
        <f>E228/(Y228*Y228)</f>
        <v>83.221453287197235</v>
      </c>
      <c r="H228" s="94">
        <v>958464</v>
      </c>
      <c r="I228" s="37">
        <f>H228/1024/9</f>
        <v>104</v>
      </c>
      <c r="J228" s="94" t="s">
        <v>31</v>
      </c>
      <c r="K228" s="33">
        <f>I228/C228</f>
        <v>2.9537063334280034</v>
      </c>
      <c r="L228" s="32">
        <f>I228/(Y228*Y228)</f>
        <v>0.35986159169550175</v>
      </c>
      <c r="M228" s="94">
        <v>2</v>
      </c>
      <c r="N228" s="5">
        <v>38</v>
      </c>
      <c r="O228" s="89" t="s">
        <v>42</v>
      </c>
      <c r="P228" s="96"/>
      <c r="Q228" s="5" t="s">
        <v>164</v>
      </c>
      <c r="R228" s="96" t="s">
        <v>43</v>
      </c>
      <c r="S228" s="6">
        <v>186</v>
      </c>
      <c r="T228" s="2">
        <f>S228/C228</f>
        <v>5.2825901732462368</v>
      </c>
      <c r="U228" s="2">
        <f>S228/(Y228*Y228)</f>
        <v>0.643598615916955</v>
      </c>
      <c r="V228" s="6" t="s">
        <v>33</v>
      </c>
      <c r="W228" s="37">
        <v>1</v>
      </c>
      <c r="X228" s="53">
        <v>256</v>
      </c>
      <c r="Y228" s="53">
        <v>17</v>
      </c>
      <c r="Z228" s="77" t="s">
        <v>209</v>
      </c>
    </row>
    <row r="229" spans="1:26" x14ac:dyDescent="0.25">
      <c r="A229" s="28" t="s">
        <v>241</v>
      </c>
      <c r="B229" s="28" t="s">
        <v>123</v>
      </c>
      <c r="C229" s="48">
        <v>30.45</v>
      </c>
      <c r="D229" s="28" t="s">
        <v>124</v>
      </c>
      <c r="E229" s="6">
        <v>14579</v>
      </c>
      <c r="F229" s="96">
        <v>479</v>
      </c>
      <c r="G229" s="95">
        <v>65</v>
      </c>
      <c r="H229" s="94">
        <v>589824</v>
      </c>
      <c r="I229" s="37">
        <f>H229/1024/9</f>
        <v>64</v>
      </c>
      <c r="J229" s="94" t="s">
        <v>31</v>
      </c>
      <c r="K229" s="33">
        <f>I229/C229</f>
        <v>2.1018062397372743</v>
      </c>
      <c r="L229" s="32">
        <f>I229/(Y229*Y229)</f>
        <v>0.28444444444444444</v>
      </c>
      <c r="M229" s="94">
        <v>2</v>
      </c>
      <c r="N229" s="5">
        <v>32</v>
      </c>
      <c r="O229" s="89" t="s">
        <v>42</v>
      </c>
      <c r="P229" s="96"/>
      <c r="Q229" s="5" t="s">
        <v>164</v>
      </c>
      <c r="R229" s="96" t="s">
        <v>43</v>
      </c>
      <c r="S229" s="6">
        <v>232</v>
      </c>
      <c r="T229" s="2">
        <f>S229/C229</f>
        <v>7.6190476190476195</v>
      </c>
      <c r="U229" s="2">
        <f>S229/(Y229*Y229)</f>
        <v>1.0311111111111111</v>
      </c>
      <c r="V229" s="60" t="s">
        <v>33</v>
      </c>
      <c r="W229" s="64">
        <v>0.8</v>
      </c>
      <c r="X229" s="65">
        <v>324</v>
      </c>
      <c r="Y229" s="65">
        <v>15</v>
      </c>
      <c r="Z229" s="66" t="s">
        <v>213</v>
      </c>
    </row>
    <row r="230" spans="1:26" x14ac:dyDescent="0.25">
      <c r="A230" s="28" t="s">
        <v>300</v>
      </c>
      <c r="B230" s="28" t="s">
        <v>123</v>
      </c>
      <c r="C230" s="48">
        <v>26.46</v>
      </c>
      <c r="D230" s="28" t="s">
        <v>124</v>
      </c>
      <c r="E230" s="6">
        <v>14579</v>
      </c>
      <c r="F230" s="4">
        <f>E230/C230</f>
        <v>550.98261526832948</v>
      </c>
      <c r="G230" s="31">
        <f>E230/(Y230*Y230)</f>
        <v>50.446366782006919</v>
      </c>
      <c r="H230" s="94">
        <v>589824</v>
      </c>
      <c r="I230" s="37">
        <f>H230/1024/9</f>
        <v>64</v>
      </c>
      <c r="J230" s="94" t="s">
        <v>31</v>
      </c>
      <c r="K230" s="33">
        <f>I230/C230</f>
        <v>2.4187452758881332</v>
      </c>
      <c r="L230" s="32">
        <f>I230/(Y230*Y230)</f>
        <v>0.22145328719723184</v>
      </c>
      <c r="M230" s="94">
        <v>2</v>
      </c>
      <c r="N230" s="5">
        <v>32</v>
      </c>
      <c r="O230" s="89" t="s">
        <v>42</v>
      </c>
      <c r="P230" s="89"/>
      <c r="Q230" s="5" t="s">
        <v>164</v>
      </c>
      <c r="R230" s="89" t="s">
        <v>43</v>
      </c>
      <c r="S230" s="6">
        <v>186</v>
      </c>
      <c r="T230" s="2">
        <f>S230/C230</f>
        <v>7.0294784580498861</v>
      </c>
      <c r="U230" s="2">
        <f>S230/(Y230*Y230)</f>
        <v>0.643598615916955</v>
      </c>
      <c r="V230" s="6" t="s">
        <v>33</v>
      </c>
      <c r="W230" s="37">
        <v>1</v>
      </c>
      <c r="X230" s="53">
        <v>256</v>
      </c>
      <c r="Y230" s="53">
        <v>17</v>
      </c>
      <c r="Z230" s="77" t="s">
        <v>209</v>
      </c>
    </row>
    <row r="231" spans="1:26" x14ac:dyDescent="0.25">
      <c r="A231" s="28" t="s">
        <v>165</v>
      </c>
      <c r="B231" s="28" t="s">
        <v>123</v>
      </c>
      <c r="C231" s="48">
        <v>26.46</v>
      </c>
      <c r="D231" s="28" t="s">
        <v>124</v>
      </c>
      <c r="E231" s="6">
        <v>14579</v>
      </c>
      <c r="F231" s="96">
        <v>551</v>
      </c>
      <c r="G231" s="95">
        <v>86</v>
      </c>
      <c r="H231" s="94">
        <v>589824</v>
      </c>
      <c r="I231" s="37">
        <f>H231/1024/9</f>
        <v>64</v>
      </c>
      <c r="J231" s="94" t="s">
        <v>31</v>
      </c>
      <c r="K231" s="33">
        <f>I231/C231</f>
        <v>2.4187452758881332</v>
      </c>
      <c r="L231" s="32">
        <f>I231/(Y231*Y231)</f>
        <v>0.378698224852071</v>
      </c>
      <c r="M231" s="94">
        <v>2</v>
      </c>
      <c r="N231" s="5">
        <v>32</v>
      </c>
      <c r="O231" s="89" t="s">
        <v>42</v>
      </c>
      <c r="P231" s="89"/>
      <c r="Q231" s="5" t="s">
        <v>164</v>
      </c>
      <c r="R231" s="89" t="s">
        <v>43</v>
      </c>
      <c r="S231" s="6">
        <v>160</v>
      </c>
      <c r="T231" s="2">
        <f>S231/C231</f>
        <v>6.046863189720332</v>
      </c>
      <c r="U231" s="2">
        <f>S231/(Y231*Y231)</f>
        <v>0.94674556213017746</v>
      </c>
      <c r="V231" s="60" t="s">
        <v>33</v>
      </c>
      <c r="W231" s="64">
        <v>0.8</v>
      </c>
      <c r="X231" s="65">
        <v>225</v>
      </c>
      <c r="Y231" s="65">
        <v>13</v>
      </c>
      <c r="Z231" s="66" t="s">
        <v>162</v>
      </c>
    </row>
    <row r="232" spans="1:26" x14ac:dyDescent="0.25">
      <c r="A232" s="28" t="s">
        <v>240</v>
      </c>
      <c r="B232" s="28" t="s">
        <v>123</v>
      </c>
      <c r="C232" s="48">
        <v>22.61</v>
      </c>
      <c r="D232" s="28" t="s">
        <v>124</v>
      </c>
      <c r="E232" s="6">
        <v>9152</v>
      </c>
      <c r="F232" s="96">
        <v>405</v>
      </c>
      <c r="G232" s="95">
        <v>41</v>
      </c>
      <c r="H232" s="94">
        <v>589824</v>
      </c>
      <c r="I232" s="37">
        <f>H232/1024/9</f>
        <v>64</v>
      </c>
      <c r="J232" s="94" t="s">
        <v>31</v>
      </c>
      <c r="K232" s="33">
        <f>I232/C232</f>
        <v>2.8306059265811587</v>
      </c>
      <c r="L232" s="32">
        <f>I232/(Y232*Y232)</f>
        <v>0.28444444444444444</v>
      </c>
      <c r="M232" s="94">
        <v>2</v>
      </c>
      <c r="N232" s="5">
        <v>16</v>
      </c>
      <c r="O232" s="89" t="s">
        <v>42</v>
      </c>
      <c r="P232" s="96"/>
      <c r="Q232" s="5" t="s">
        <v>164</v>
      </c>
      <c r="R232" s="89" t="s">
        <v>43</v>
      </c>
      <c r="S232" s="6">
        <v>200</v>
      </c>
      <c r="T232" s="2">
        <f>S232/C232</f>
        <v>8.8456435205661208</v>
      </c>
      <c r="U232" s="2">
        <f>S232/(Y232*Y232)</f>
        <v>0.88888888888888884</v>
      </c>
      <c r="V232" s="60" t="s">
        <v>33</v>
      </c>
      <c r="W232" s="64">
        <v>0.8</v>
      </c>
      <c r="X232" s="65">
        <v>324</v>
      </c>
      <c r="Y232" s="65">
        <v>15</v>
      </c>
      <c r="Z232" s="66" t="s">
        <v>213</v>
      </c>
    </row>
    <row r="233" spans="1:26" x14ac:dyDescent="0.25">
      <c r="A233" s="28" t="s">
        <v>299</v>
      </c>
      <c r="B233" s="28" t="s">
        <v>123</v>
      </c>
      <c r="C233" s="48">
        <v>19.670000000000002</v>
      </c>
      <c r="D233" s="28" t="s">
        <v>124</v>
      </c>
      <c r="E233" s="6">
        <v>9152</v>
      </c>
      <c r="F233" s="4">
        <f>E233/C233</f>
        <v>465.27707168276561</v>
      </c>
      <c r="G233" s="31">
        <f>E233/(Y233*Y233)</f>
        <v>31.667820069204151</v>
      </c>
      <c r="H233" s="94">
        <v>589824</v>
      </c>
      <c r="I233" s="37">
        <f>H233/1024/9</f>
        <v>64</v>
      </c>
      <c r="J233" s="94" t="s">
        <v>31</v>
      </c>
      <c r="K233" s="33">
        <f>I233/C233</f>
        <v>3.2536858159633959</v>
      </c>
      <c r="L233" s="32">
        <f>I233/(Y233*Y233)</f>
        <v>0.22145328719723184</v>
      </c>
      <c r="M233" s="94">
        <v>2</v>
      </c>
      <c r="N233" s="5">
        <v>16</v>
      </c>
      <c r="O233" s="89" t="s">
        <v>42</v>
      </c>
      <c r="P233" s="96"/>
      <c r="Q233" s="5" t="s">
        <v>164</v>
      </c>
      <c r="R233" s="89" t="s">
        <v>43</v>
      </c>
      <c r="S233" s="6">
        <v>186</v>
      </c>
      <c r="T233" s="2">
        <f>S233/C233</f>
        <v>9.4560244026436191</v>
      </c>
      <c r="U233" s="2">
        <f>S233/(Y233*Y233)</f>
        <v>0.643598615916955</v>
      </c>
      <c r="V233" s="6" t="s">
        <v>33</v>
      </c>
      <c r="W233" s="37">
        <v>1</v>
      </c>
      <c r="X233" s="53">
        <v>256</v>
      </c>
      <c r="Y233" s="53">
        <v>17</v>
      </c>
      <c r="Z233" s="77" t="s">
        <v>209</v>
      </c>
    </row>
    <row r="234" spans="1:26" x14ac:dyDescent="0.25">
      <c r="A234" s="28" t="s">
        <v>163</v>
      </c>
      <c r="B234" s="28" t="s">
        <v>123</v>
      </c>
      <c r="C234" s="48">
        <v>19.670000000000002</v>
      </c>
      <c r="D234" s="28" t="s">
        <v>124</v>
      </c>
      <c r="E234" s="6">
        <v>9152</v>
      </c>
      <c r="F234" s="96">
        <v>465</v>
      </c>
      <c r="G234" s="95">
        <v>54</v>
      </c>
      <c r="H234" s="94">
        <v>589824</v>
      </c>
      <c r="I234" s="37">
        <f>H234/1024/9</f>
        <v>64</v>
      </c>
      <c r="J234" s="94" t="s">
        <v>31</v>
      </c>
      <c r="K234" s="33">
        <f>I234/C234</f>
        <v>3.2536858159633959</v>
      </c>
      <c r="L234" s="32">
        <f>I234/(Y234*Y234)</f>
        <v>0.378698224852071</v>
      </c>
      <c r="M234" s="94">
        <v>2</v>
      </c>
      <c r="N234" s="5">
        <v>16</v>
      </c>
      <c r="O234" s="89" t="s">
        <v>42</v>
      </c>
      <c r="P234" s="89"/>
      <c r="Q234" s="5" t="s">
        <v>164</v>
      </c>
      <c r="R234" s="96" t="s">
        <v>43</v>
      </c>
      <c r="S234" s="6">
        <v>160</v>
      </c>
      <c r="T234" s="2">
        <f>S234/C234</f>
        <v>8.1342145399084895</v>
      </c>
      <c r="U234" s="2">
        <f>S234/(Y234*Y234)</f>
        <v>0.94674556213017746</v>
      </c>
      <c r="V234" s="60" t="s">
        <v>33</v>
      </c>
      <c r="W234" s="64">
        <v>0.8</v>
      </c>
      <c r="X234" s="65">
        <v>225</v>
      </c>
      <c r="Y234" s="65">
        <v>13</v>
      </c>
      <c r="Z234" s="66" t="s">
        <v>162</v>
      </c>
    </row>
    <row r="235" spans="1:26" x14ac:dyDescent="0.25">
      <c r="A235" s="28" t="s">
        <v>392</v>
      </c>
      <c r="B235" s="28" t="s">
        <v>123</v>
      </c>
      <c r="C235" s="48">
        <v>17.079999999999998</v>
      </c>
      <c r="D235" s="28" t="s">
        <v>124</v>
      </c>
      <c r="E235" s="6">
        <v>9152</v>
      </c>
      <c r="F235" s="4">
        <f>E235/C235</f>
        <v>535.83138173302109</v>
      </c>
      <c r="G235" s="31">
        <f>E235/(Y235*Y235)</f>
        <v>22.88</v>
      </c>
      <c r="H235" s="94">
        <v>589824</v>
      </c>
      <c r="I235" s="37">
        <f>H235/1024/9</f>
        <v>64</v>
      </c>
      <c r="J235" s="94" t="s">
        <v>31</v>
      </c>
      <c r="K235" s="33">
        <f>I235/C235</f>
        <v>3.7470725995316161</v>
      </c>
      <c r="L235" s="32">
        <f>I235/(Y235*Y235)</f>
        <v>0.16</v>
      </c>
      <c r="M235" s="94">
        <v>2</v>
      </c>
      <c r="N235" s="5">
        <v>16</v>
      </c>
      <c r="O235" s="89" t="s">
        <v>42</v>
      </c>
      <c r="P235" s="89"/>
      <c r="Q235" s="96"/>
      <c r="R235" s="96" t="s">
        <v>43</v>
      </c>
      <c r="S235" s="6">
        <v>102</v>
      </c>
      <c r="T235" s="2">
        <f>S235/C235</f>
        <v>5.9718969555035137</v>
      </c>
      <c r="U235" s="2">
        <f>S235/(Y235*Y235)</f>
        <v>0.255</v>
      </c>
      <c r="V235" s="61" t="s">
        <v>108</v>
      </c>
      <c r="W235" s="67">
        <v>0.5</v>
      </c>
      <c r="X235" s="68">
        <v>144</v>
      </c>
      <c r="Y235" s="68">
        <v>20</v>
      </c>
      <c r="Z235" s="69" t="s">
        <v>112</v>
      </c>
    </row>
    <row r="236" spans="1:26" x14ac:dyDescent="0.25">
      <c r="A236" s="28" t="s">
        <v>161</v>
      </c>
      <c r="B236" s="28" t="s">
        <v>123</v>
      </c>
      <c r="C236" s="48">
        <v>13.65</v>
      </c>
      <c r="D236" s="28" t="s">
        <v>124</v>
      </c>
      <c r="E236" s="6">
        <v>3840</v>
      </c>
      <c r="F236" s="96">
        <v>281</v>
      </c>
      <c r="G236" s="95">
        <v>23</v>
      </c>
      <c r="H236" s="94">
        <v>221184</v>
      </c>
      <c r="I236" s="37">
        <f>H236/1024/9</f>
        <v>24</v>
      </c>
      <c r="J236" s="94" t="s">
        <v>31</v>
      </c>
      <c r="K236" s="33">
        <f>I236/C236</f>
        <v>1.7582417582417582</v>
      </c>
      <c r="L236" s="32">
        <f>I236/(Y236*Y236)</f>
        <v>0.14201183431952663</v>
      </c>
      <c r="M236" s="94">
        <v>2</v>
      </c>
      <c r="N236" s="5">
        <v>8</v>
      </c>
      <c r="O236" s="89" t="s">
        <v>42</v>
      </c>
      <c r="P236" s="89"/>
      <c r="Q236" s="96"/>
      <c r="R236" s="96" t="s">
        <v>43</v>
      </c>
      <c r="S236" s="6">
        <v>132</v>
      </c>
      <c r="T236" s="2">
        <f>S236/C236</f>
        <v>9.6703296703296697</v>
      </c>
      <c r="U236" s="2">
        <f>S236/(Y236*Y236)</f>
        <v>0.78106508875739644</v>
      </c>
      <c r="V236" s="60" t="s">
        <v>33</v>
      </c>
      <c r="W236" s="64">
        <v>0.8</v>
      </c>
      <c r="X236" s="65">
        <v>225</v>
      </c>
      <c r="Y236" s="65">
        <v>13</v>
      </c>
      <c r="Z236" s="66" t="s">
        <v>162</v>
      </c>
    </row>
    <row r="237" spans="1:26" x14ac:dyDescent="0.25">
      <c r="A237" s="28" t="s">
        <v>391</v>
      </c>
      <c r="B237" s="28" t="s">
        <v>123</v>
      </c>
      <c r="C237" s="48">
        <v>11.9</v>
      </c>
      <c r="D237" s="28" t="s">
        <v>124</v>
      </c>
      <c r="E237" s="6">
        <v>3840</v>
      </c>
      <c r="F237" s="4">
        <f>E237/C237</f>
        <v>322.68907563025209</v>
      </c>
      <c r="G237" s="31">
        <f>E237/(Y237*Y237)</f>
        <v>9.6</v>
      </c>
      <c r="H237" s="94">
        <v>221184</v>
      </c>
      <c r="I237" s="37">
        <f>H237/1024/9</f>
        <v>24</v>
      </c>
      <c r="J237" s="88" t="s">
        <v>31</v>
      </c>
      <c r="K237" s="33">
        <f>I237/C237</f>
        <v>2.0168067226890756</v>
      </c>
      <c r="L237" s="32">
        <f>I237/(Y237*Y237)</f>
        <v>0.06</v>
      </c>
      <c r="M237" s="94">
        <v>2</v>
      </c>
      <c r="N237" s="5">
        <v>8</v>
      </c>
      <c r="O237" s="89" t="s">
        <v>42</v>
      </c>
      <c r="P237" s="96"/>
      <c r="Q237" s="96"/>
      <c r="R237" s="96" t="s">
        <v>43</v>
      </c>
      <c r="S237" s="6">
        <v>102</v>
      </c>
      <c r="T237" s="2">
        <f>S237/C237</f>
        <v>8.5714285714285712</v>
      </c>
      <c r="U237" s="2">
        <f>S237/(Y237*Y237)</f>
        <v>0.255</v>
      </c>
      <c r="V237" s="61" t="s">
        <v>108</v>
      </c>
      <c r="W237" s="67">
        <v>0.5</v>
      </c>
      <c r="X237" s="68">
        <v>144</v>
      </c>
      <c r="Y237" s="68">
        <v>20</v>
      </c>
      <c r="Z237" s="69" t="s">
        <v>112</v>
      </c>
    </row>
    <row r="238" spans="1:26" x14ac:dyDescent="0.25">
      <c r="A238" s="26" t="s">
        <v>494</v>
      </c>
      <c r="B238" s="26" t="s">
        <v>123</v>
      </c>
      <c r="C238" s="49">
        <v>137.41</v>
      </c>
      <c r="D238" s="26" t="s">
        <v>127</v>
      </c>
      <c r="E238" s="6">
        <v>102400</v>
      </c>
      <c r="F238" s="4">
        <f>E238/C238</f>
        <v>745.21504985081151</v>
      </c>
      <c r="G238" s="31">
        <f>E238/(Y238*Y238)</f>
        <v>140.46639231824417</v>
      </c>
      <c r="H238" s="94">
        <v>4423680</v>
      </c>
      <c r="I238" s="37">
        <f>H238/1024/9</f>
        <v>480</v>
      </c>
      <c r="J238" s="94" t="s">
        <v>31</v>
      </c>
      <c r="K238" s="33">
        <f>I238/C238</f>
        <v>3.4931955461756785</v>
      </c>
      <c r="L238" s="32">
        <f>I238/(Y238*Y238)</f>
        <v>0.65843621399176955</v>
      </c>
      <c r="M238" s="94">
        <v>8</v>
      </c>
      <c r="N238" s="5">
        <v>160</v>
      </c>
      <c r="O238" s="89" t="s">
        <v>128</v>
      </c>
      <c r="P238" s="96"/>
      <c r="Q238" s="5" t="s">
        <v>129</v>
      </c>
      <c r="R238" s="96" t="s">
        <v>43</v>
      </c>
      <c r="S238" s="6">
        <v>400</v>
      </c>
      <c r="T238" s="2">
        <f>S238/C238</f>
        <v>2.9109962884797325</v>
      </c>
      <c r="U238" s="2">
        <f>S238/(Y238*Y238)</f>
        <v>0.54869684499314131</v>
      </c>
      <c r="V238" s="6" t="s">
        <v>33</v>
      </c>
      <c r="W238" s="37">
        <v>1</v>
      </c>
      <c r="X238" s="53">
        <v>676</v>
      </c>
      <c r="Y238" s="53">
        <v>27</v>
      </c>
      <c r="Z238" s="77" t="s">
        <v>493</v>
      </c>
    </row>
    <row r="239" spans="1:26" x14ac:dyDescent="0.25">
      <c r="A239" s="26" t="s">
        <v>467</v>
      </c>
      <c r="B239" s="26" t="s">
        <v>123</v>
      </c>
      <c r="C239" s="49">
        <v>124.95</v>
      </c>
      <c r="D239" s="26" t="s">
        <v>127</v>
      </c>
      <c r="E239" s="6">
        <v>102400</v>
      </c>
      <c r="F239" s="4">
        <f>E239/C239</f>
        <v>819.52781112444973</v>
      </c>
      <c r="G239" s="31">
        <f>E239/(Y239*Y239)</f>
        <v>193.57277882797732</v>
      </c>
      <c r="H239" s="94">
        <v>4423680</v>
      </c>
      <c r="I239" s="37">
        <f>H239/1024/9</f>
        <v>480</v>
      </c>
      <c r="J239" s="94" t="s">
        <v>31</v>
      </c>
      <c r="K239" s="33">
        <f>I239/C239</f>
        <v>3.8415366146458583</v>
      </c>
      <c r="L239" s="32">
        <f>I239/(Y239*Y239)</f>
        <v>0.90737240075614367</v>
      </c>
      <c r="M239" s="94">
        <v>8</v>
      </c>
      <c r="N239" s="5">
        <v>160</v>
      </c>
      <c r="O239" s="89" t="s">
        <v>128</v>
      </c>
      <c r="P239" s="96"/>
      <c r="Q239" s="5" t="s">
        <v>129</v>
      </c>
      <c r="R239" s="96" t="s">
        <v>43</v>
      </c>
      <c r="S239" s="6">
        <v>338</v>
      </c>
      <c r="T239" s="2">
        <f>S239/C239</f>
        <v>2.7050820328131251</v>
      </c>
      <c r="U239" s="2">
        <f>S239/(Y239*Y239)</f>
        <v>0.63894139886578449</v>
      </c>
      <c r="V239" s="6" t="s">
        <v>33</v>
      </c>
      <c r="W239" s="37">
        <v>1</v>
      </c>
      <c r="X239" s="53">
        <v>484</v>
      </c>
      <c r="Y239" s="53">
        <v>23</v>
      </c>
      <c r="Z239" s="77" t="s">
        <v>399</v>
      </c>
    </row>
    <row r="240" spans="1:26" x14ac:dyDescent="0.25">
      <c r="A240" s="26" t="s">
        <v>492</v>
      </c>
      <c r="B240" s="26" t="s">
        <v>123</v>
      </c>
      <c r="C240" s="49">
        <v>102.62</v>
      </c>
      <c r="D240" s="26" t="s">
        <v>127</v>
      </c>
      <c r="E240" s="6">
        <v>76800</v>
      </c>
      <c r="F240" s="4">
        <f>E240/C240</f>
        <v>748.39212629117128</v>
      </c>
      <c r="G240" s="31">
        <f>E240/(Y240*Y240)</f>
        <v>105.34979423868313</v>
      </c>
      <c r="H240" s="94">
        <v>3317760</v>
      </c>
      <c r="I240" s="37">
        <f>H240/1024/9</f>
        <v>360</v>
      </c>
      <c r="J240" s="94" t="s">
        <v>31</v>
      </c>
      <c r="K240" s="33">
        <f>I240/C240</f>
        <v>3.5080880919898654</v>
      </c>
      <c r="L240" s="32">
        <f>I240/(Y240*Y240)</f>
        <v>0.49382716049382713</v>
      </c>
      <c r="M240" s="94">
        <v>8</v>
      </c>
      <c r="N240" s="5">
        <v>140</v>
      </c>
      <c r="O240" s="89" t="s">
        <v>128</v>
      </c>
      <c r="P240" s="89"/>
      <c r="Q240" s="5" t="s">
        <v>129</v>
      </c>
      <c r="R240" s="96" t="s">
        <v>43</v>
      </c>
      <c r="S240" s="6">
        <v>400</v>
      </c>
      <c r="T240" s="2">
        <f>S240/C240</f>
        <v>3.8978756577665172</v>
      </c>
      <c r="U240" s="2">
        <f>S240/(Y240*Y240)</f>
        <v>0.54869684499314131</v>
      </c>
      <c r="V240" s="6" t="s">
        <v>33</v>
      </c>
      <c r="W240" s="37">
        <v>1</v>
      </c>
      <c r="X240" s="53">
        <v>676</v>
      </c>
      <c r="Y240" s="53">
        <v>27</v>
      </c>
      <c r="Z240" s="77" t="s">
        <v>493</v>
      </c>
    </row>
    <row r="241" spans="1:26" x14ac:dyDescent="0.25">
      <c r="A241" s="26" t="s">
        <v>466</v>
      </c>
      <c r="B241" s="26" t="s">
        <v>123</v>
      </c>
      <c r="C241" s="49">
        <v>93.31</v>
      </c>
      <c r="D241" s="26" t="s">
        <v>127</v>
      </c>
      <c r="E241" s="6">
        <v>76800</v>
      </c>
      <c r="F241" s="4">
        <f>E241/C241</f>
        <v>823.06290858428895</v>
      </c>
      <c r="G241" s="31">
        <f>E241/(Y241*Y241)</f>
        <v>145.17958412098298</v>
      </c>
      <c r="H241" s="94">
        <v>3317760</v>
      </c>
      <c r="I241" s="37">
        <f>H241/1024/9</f>
        <v>360</v>
      </c>
      <c r="J241" s="94" t="s">
        <v>31</v>
      </c>
      <c r="K241" s="33">
        <f>I241/C241</f>
        <v>3.8581073839888544</v>
      </c>
      <c r="L241" s="32">
        <f>I241/(Y241*Y241)</f>
        <v>0.6805293005671077</v>
      </c>
      <c r="M241" s="94">
        <v>8</v>
      </c>
      <c r="N241" s="5">
        <v>140</v>
      </c>
      <c r="O241" s="89" t="s">
        <v>128</v>
      </c>
      <c r="P241" s="96"/>
      <c r="Q241" s="5" t="s">
        <v>129</v>
      </c>
      <c r="R241" s="89" t="s">
        <v>43</v>
      </c>
      <c r="S241" s="6">
        <v>338</v>
      </c>
      <c r="T241" s="2">
        <f>S241/C241</f>
        <v>3.6223341549673131</v>
      </c>
      <c r="U241" s="2">
        <f>S241/(Y241*Y241)</f>
        <v>0.63894139886578449</v>
      </c>
      <c r="V241" s="6" t="s">
        <v>33</v>
      </c>
      <c r="W241" s="37">
        <v>1</v>
      </c>
      <c r="X241" s="53">
        <v>484</v>
      </c>
      <c r="Y241" s="53">
        <v>23</v>
      </c>
      <c r="Z241" s="77" t="s">
        <v>399</v>
      </c>
    </row>
    <row r="242" spans="1:26" x14ac:dyDescent="0.25">
      <c r="A242" s="26" t="s">
        <v>465</v>
      </c>
      <c r="B242" s="26" t="s">
        <v>123</v>
      </c>
      <c r="C242" s="49">
        <v>53.69</v>
      </c>
      <c r="D242" s="26" t="s">
        <v>127</v>
      </c>
      <c r="E242" s="6">
        <v>52160</v>
      </c>
      <c r="F242" s="4">
        <f>E242/C242</f>
        <v>971.50307319798844</v>
      </c>
      <c r="G242" s="31">
        <f>E242/(Y242*Y242)</f>
        <v>98.601134215500949</v>
      </c>
      <c r="H242" s="94">
        <v>2764800</v>
      </c>
      <c r="I242" s="37">
        <f>H242/1024/9</f>
        <v>300</v>
      </c>
      <c r="J242" s="94" t="s">
        <v>31</v>
      </c>
      <c r="K242" s="33">
        <f>I242/C242</f>
        <v>5.5876327062767741</v>
      </c>
      <c r="L242" s="32">
        <f>I242/(Y242*Y242)</f>
        <v>0.56710775047258977</v>
      </c>
      <c r="M242" s="94">
        <v>5</v>
      </c>
      <c r="N242" s="5">
        <v>120</v>
      </c>
      <c r="O242" s="89" t="s">
        <v>128</v>
      </c>
      <c r="P242" s="96"/>
      <c r="Q242" s="5" t="s">
        <v>129</v>
      </c>
      <c r="R242" s="89" t="s">
        <v>43</v>
      </c>
      <c r="S242" s="6">
        <v>250</v>
      </c>
      <c r="T242" s="2">
        <f>S242/C242</f>
        <v>4.6563605885639783</v>
      </c>
      <c r="U242" s="2">
        <f>S242/(Y242*Y242)</f>
        <v>0.47258979206049151</v>
      </c>
      <c r="V242" s="6" t="s">
        <v>33</v>
      </c>
      <c r="W242" s="37">
        <v>1</v>
      </c>
      <c r="X242" s="53">
        <v>484</v>
      </c>
      <c r="Y242" s="53">
        <v>23</v>
      </c>
      <c r="Z242" s="77" t="s">
        <v>399</v>
      </c>
    </row>
    <row r="243" spans="1:26" x14ac:dyDescent="0.25">
      <c r="A243" s="26" t="s">
        <v>250</v>
      </c>
      <c r="B243" s="26" t="s">
        <v>123</v>
      </c>
      <c r="C243" s="49">
        <v>53.13</v>
      </c>
      <c r="D243" s="26" t="s">
        <v>127</v>
      </c>
      <c r="E243" s="6">
        <v>52160</v>
      </c>
      <c r="F243" s="96">
        <v>982</v>
      </c>
      <c r="G243" s="95">
        <v>232</v>
      </c>
      <c r="H243" s="94">
        <v>2764800</v>
      </c>
      <c r="I243" s="37">
        <f>H243/1024/9</f>
        <v>300</v>
      </c>
      <c r="J243" s="94" t="s">
        <v>31</v>
      </c>
      <c r="K243" s="33">
        <f>I243/C243</f>
        <v>5.6465273856578202</v>
      </c>
      <c r="L243" s="32">
        <f>I243/(Y243*Y243)</f>
        <v>1.3333333333333333</v>
      </c>
      <c r="M243" s="94">
        <v>5</v>
      </c>
      <c r="N243" s="5">
        <v>120</v>
      </c>
      <c r="O243" s="89" t="s">
        <v>128</v>
      </c>
      <c r="P243" s="96"/>
      <c r="Q243" s="5" t="s">
        <v>129</v>
      </c>
      <c r="R243" s="89" t="s">
        <v>43</v>
      </c>
      <c r="S243" s="6">
        <v>210</v>
      </c>
      <c r="T243" s="2">
        <f>S243/C243</f>
        <v>3.9525691699604741</v>
      </c>
      <c r="U243" s="2">
        <f>S243/(Y243*Y243)</f>
        <v>0.93333333333333335</v>
      </c>
      <c r="V243" s="60" t="s">
        <v>33</v>
      </c>
      <c r="W243" s="64">
        <v>0.8</v>
      </c>
      <c r="X243" s="65">
        <v>324</v>
      </c>
      <c r="Y243" s="65">
        <v>15</v>
      </c>
      <c r="Z243" s="66" t="s">
        <v>249</v>
      </c>
    </row>
    <row r="244" spans="1:26" x14ac:dyDescent="0.25">
      <c r="A244" s="26" t="s">
        <v>252</v>
      </c>
      <c r="B244" s="26" t="s">
        <v>123</v>
      </c>
      <c r="C244" s="49">
        <v>67.2</v>
      </c>
      <c r="D244" s="26" t="s">
        <v>127</v>
      </c>
      <c r="E244" s="6">
        <v>52160</v>
      </c>
      <c r="F244" s="96">
        <v>776</v>
      </c>
      <c r="G244" s="95">
        <v>232</v>
      </c>
      <c r="H244" s="94">
        <v>2764800</v>
      </c>
      <c r="I244" s="37">
        <f>H244/1024/9</f>
        <v>300</v>
      </c>
      <c r="J244" s="94" t="s">
        <v>31</v>
      </c>
      <c r="K244" s="33">
        <f>I244/C244</f>
        <v>4.4642857142857144</v>
      </c>
      <c r="L244" s="32">
        <f>I244/(Y244*Y244)</f>
        <v>1.3333333333333333</v>
      </c>
      <c r="M244" s="94">
        <v>5</v>
      </c>
      <c r="N244" s="5">
        <v>120</v>
      </c>
      <c r="O244" s="89" t="s">
        <v>128</v>
      </c>
      <c r="P244" s="96"/>
      <c r="Q244" s="5" t="s">
        <v>129</v>
      </c>
      <c r="R244" s="89" t="s">
        <v>43</v>
      </c>
      <c r="S244" s="6">
        <v>210</v>
      </c>
      <c r="T244" s="2">
        <f>S244/C244</f>
        <v>3.125</v>
      </c>
      <c r="U244" s="2">
        <f>S244/(Y244*Y244)</f>
        <v>0.93333333333333335</v>
      </c>
      <c r="V244" s="60" t="s">
        <v>33</v>
      </c>
      <c r="W244" s="64">
        <v>0.8</v>
      </c>
      <c r="X244" s="65">
        <v>324</v>
      </c>
      <c r="Y244" s="65">
        <v>15</v>
      </c>
      <c r="Z244" s="66" t="s">
        <v>213</v>
      </c>
    </row>
    <row r="245" spans="1:26" x14ac:dyDescent="0.25">
      <c r="A245" s="26" t="s">
        <v>253</v>
      </c>
      <c r="B245" s="26" t="s">
        <v>123</v>
      </c>
      <c r="C245" s="49">
        <v>67.2</v>
      </c>
      <c r="D245" s="26" t="s">
        <v>127</v>
      </c>
      <c r="E245" s="6">
        <v>52160</v>
      </c>
      <c r="F245" s="96">
        <v>776</v>
      </c>
      <c r="G245" s="95">
        <v>232</v>
      </c>
      <c r="H245" s="94">
        <v>2764800</v>
      </c>
      <c r="I245" s="37">
        <f>H245/1024/9</f>
        <v>300</v>
      </c>
      <c r="J245" s="94" t="s">
        <v>31</v>
      </c>
      <c r="K245" s="33">
        <f>I245/C245</f>
        <v>4.4642857142857144</v>
      </c>
      <c r="L245" s="32">
        <f>I245/(Y245*Y245)</f>
        <v>1.3333333333333333</v>
      </c>
      <c r="M245" s="94">
        <v>5</v>
      </c>
      <c r="N245" s="5">
        <v>120</v>
      </c>
      <c r="O245" s="89" t="s">
        <v>128</v>
      </c>
      <c r="P245" s="96"/>
      <c r="Q245" s="5" t="s">
        <v>129</v>
      </c>
      <c r="R245" s="96" t="s">
        <v>43</v>
      </c>
      <c r="S245" s="6">
        <v>210</v>
      </c>
      <c r="T245" s="2">
        <f>S245/C245</f>
        <v>3.125</v>
      </c>
      <c r="U245" s="2">
        <f>S245/(Y245*Y245)</f>
        <v>0.93333333333333335</v>
      </c>
      <c r="V245" s="60" t="s">
        <v>33</v>
      </c>
      <c r="W245" s="64">
        <v>0.8</v>
      </c>
      <c r="X245" s="65">
        <v>324</v>
      </c>
      <c r="Y245" s="65">
        <v>15</v>
      </c>
      <c r="Z245" s="66" t="s">
        <v>254</v>
      </c>
    </row>
    <row r="246" spans="1:26" x14ac:dyDescent="0.25">
      <c r="A246" s="26" t="s">
        <v>251</v>
      </c>
      <c r="B246" s="26" t="s">
        <v>123</v>
      </c>
      <c r="C246" s="49">
        <v>48.3</v>
      </c>
      <c r="D246" s="26" t="s">
        <v>127</v>
      </c>
      <c r="E246" s="6">
        <v>52160</v>
      </c>
      <c r="F246" s="96">
        <v>982</v>
      </c>
      <c r="G246" s="95">
        <v>232</v>
      </c>
      <c r="H246" s="94">
        <v>2764800</v>
      </c>
      <c r="I246" s="37">
        <f>H246/1024/9</f>
        <v>300</v>
      </c>
      <c r="J246" s="94" t="s">
        <v>31</v>
      </c>
      <c r="K246" s="33">
        <f>I246/C246</f>
        <v>6.2111801242236027</v>
      </c>
      <c r="L246" s="32">
        <f>I246/(Y246*Y246)</f>
        <v>1.3333333333333333</v>
      </c>
      <c r="M246" s="94">
        <v>5</v>
      </c>
      <c r="N246" s="5">
        <v>120</v>
      </c>
      <c r="O246" s="89" t="s">
        <v>128</v>
      </c>
      <c r="P246" s="96"/>
      <c r="Q246" s="5" t="s">
        <v>129</v>
      </c>
      <c r="R246" s="89" t="s">
        <v>43</v>
      </c>
      <c r="S246" s="6">
        <v>100</v>
      </c>
      <c r="T246" s="2">
        <f>S246/C246</f>
        <v>2.0703933747412009</v>
      </c>
      <c r="U246" s="2">
        <f>S246/(Y246*Y246)</f>
        <v>0.44444444444444442</v>
      </c>
      <c r="V246" s="6" t="s">
        <v>33</v>
      </c>
      <c r="W246" s="37">
        <v>1</v>
      </c>
      <c r="X246" s="53">
        <v>196</v>
      </c>
      <c r="Y246" s="53">
        <v>15</v>
      </c>
      <c r="Z246" s="77" t="s">
        <v>245</v>
      </c>
    </row>
    <row r="247" spans="1:26" x14ac:dyDescent="0.25">
      <c r="A247" s="26" t="s">
        <v>168</v>
      </c>
      <c r="B247" s="26" t="s">
        <v>123</v>
      </c>
      <c r="C247" s="49">
        <v>31.78</v>
      </c>
      <c r="D247" s="26" t="s">
        <v>127</v>
      </c>
      <c r="E247" s="6">
        <v>23360</v>
      </c>
      <c r="F247" s="96">
        <v>735</v>
      </c>
      <c r="G247" s="95">
        <v>138</v>
      </c>
      <c r="H247" s="94">
        <v>1658880</v>
      </c>
      <c r="I247" s="37">
        <f>H247/1024/9</f>
        <v>180</v>
      </c>
      <c r="J247" s="94" t="s">
        <v>31</v>
      </c>
      <c r="K247" s="33">
        <f>I247/C247</f>
        <v>5.6639395846444298</v>
      </c>
      <c r="L247" s="32">
        <f>I247/(Y247*Y247)</f>
        <v>1.0650887573964498</v>
      </c>
      <c r="M247" s="94">
        <v>3</v>
      </c>
      <c r="N247" s="5">
        <v>80</v>
      </c>
      <c r="O247" s="89" t="s">
        <v>128</v>
      </c>
      <c r="P247" s="96"/>
      <c r="Q247" s="5" t="s">
        <v>129</v>
      </c>
      <c r="R247" s="89" t="s">
        <v>43</v>
      </c>
      <c r="S247" s="6">
        <v>150</v>
      </c>
      <c r="T247" s="2">
        <f>S247/C247</f>
        <v>4.7199496538703585</v>
      </c>
      <c r="U247" s="2">
        <f>S247/(Y247*Y247)</f>
        <v>0.8875739644970414</v>
      </c>
      <c r="V247" s="60" t="s">
        <v>33</v>
      </c>
      <c r="W247" s="64">
        <v>0.8</v>
      </c>
      <c r="X247" s="65">
        <v>225</v>
      </c>
      <c r="Y247" s="65">
        <v>13</v>
      </c>
      <c r="Z247" s="66" t="s">
        <v>169</v>
      </c>
    </row>
    <row r="248" spans="1:26" x14ac:dyDescent="0.25">
      <c r="A248" s="26" t="s">
        <v>170</v>
      </c>
      <c r="B248" s="26" t="s">
        <v>123</v>
      </c>
      <c r="C248" s="49">
        <v>40.25</v>
      </c>
      <c r="D248" s="26" t="s">
        <v>127</v>
      </c>
      <c r="E248" s="6">
        <v>23360</v>
      </c>
      <c r="F248" s="96">
        <v>580</v>
      </c>
      <c r="G248" s="95">
        <v>138</v>
      </c>
      <c r="H248" s="94">
        <v>1658880</v>
      </c>
      <c r="I248" s="37">
        <f>H248/1024/9</f>
        <v>180</v>
      </c>
      <c r="J248" s="94" t="s">
        <v>31</v>
      </c>
      <c r="K248" s="33">
        <f>I248/C248</f>
        <v>4.4720496894409933</v>
      </c>
      <c r="L248" s="32">
        <f>I248/(Y248*Y248)</f>
        <v>1.0650887573964498</v>
      </c>
      <c r="M248" s="94">
        <v>3</v>
      </c>
      <c r="N248" s="5">
        <v>80</v>
      </c>
      <c r="O248" s="89" t="s">
        <v>128</v>
      </c>
      <c r="P248" s="96"/>
      <c r="Q248" s="5" t="s">
        <v>129</v>
      </c>
      <c r="R248" s="89" t="s">
        <v>43</v>
      </c>
      <c r="S248" s="6">
        <v>150</v>
      </c>
      <c r="T248" s="2">
        <f>S248/C248</f>
        <v>3.7267080745341614</v>
      </c>
      <c r="U248" s="2">
        <f>S248/(Y248*Y248)</f>
        <v>0.8875739644970414</v>
      </c>
      <c r="V248" s="60" t="s">
        <v>33</v>
      </c>
      <c r="W248" s="64">
        <v>0.8</v>
      </c>
      <c r="X248" s="65">
        <v>225</v>
      </c>
      <c r="Y248" s="65">
        <v>13</v>
      </c>
      <c r="Z248" s="66" t="s">
        <v>162</v>
      </c>
    </row>
    <row r="249" spans="1:26" x14ac:dyDescent="0.25">
      <c r="A249" s="26" t="s">
        <v>248</v>
      </c>
      <c r="B249" s="26" t="s">
        <v>123</v>
      </c>
      <c r="C249" s="49">
        <v>31.78</v>
      </c>
      <c r="D249" s="26" t="s">
        <v>127</v>
      </c>
      <c r="E249" s="6">
        <v>23360</v>
      </c>
      <c r="F249" s="96">
        <v>735</v>
      </c>
      <c r="G249" s="95">
        <v>104</v>
      </c>
      <c r="H249" s="94">
        <v>1658880</v>
      </c>
      <c r="I249" s="37">
        <f>H249/1024/9</f>
        <v>180</v>
      </c>
      <c r="J249" s="94" t="s">
        <v>31</v>
      </c>
      <c r="K249" s="33">
        <f>I249/C249</f>
        <v>5.6639395846444298</v>
      </c>
      <c r="L249" s="32">
        <f>I249/(Y249*Y249)</f>
        <v>0.8</v>
      </c>
      <c r="M249" s="94">
        <v>3</v>
      </c>
      <c r="N249" s="5">
        <v>80</v>
      </c>
      <c r="O249" s="89" t="s">
        <v>128</v>
      </c>
      <c r="P249" s="96"/>
      <c r="Q249" s="5" t="s">
        <v>129</v>
      </c>
      <c r="R249" s="89" t="s">
        <v>43</v>
      </c>
      <c r="S249" s="6">
        <v>150</v>
      </c>
      <c r="T249" s="2">
        <f>S249/C249</f>
        <v>4.7199496538703585</v>
      </c>
      <c r="U249" s="2">
        <f>S249/(Y249*Y249)</f>
        <v>0.66666666666666663</v>
      </c>
      <c r="V249" s="60" t="s">
        <v>33</v>
      </c>
      <c r="W249" s="64">
        <v>0.8</v>
      </c>
      <c r="X249" s="65">
        <v>324</v>
      </c>
      <c r="Y249" s="65">
        <v>15</v>
      </c>
      <c r="Z249" s="66" t="s">
        <v>249</v>
      </c>
    </row>
    <row r="250" spans="1:26" x14ac:dyDescent="0.25">
      <c r="A250" s="26" t="s">
        <v>247</v>
      </c>
      <c r="B250" s="26" t="s">
        <v>123</v>
      </c>
      <c r="C250" s="49">
        <v>28.91</v>
      </c>
      <c r="D250" s="26" t="s">
        <v>127</v>
      </c>
      <c r="E250" s="6">
        <v>23360</v>
      </c>
      <c r="F250" s="96">
        <v>808</v>
      </c>
      <c r="G250" s="95">
        <v>104</v>
      </c>
      <c r="H250" s="94">
        <v>1658880</v>
      </c>
      <c r="I250" s="37">
        <f>H250/1024/9</f>
        <v>180</v>
      </c>
      <c r="J250" s="94" t="s">
        <v>31</v>
      </c>
      <c r="K250" s="33">
        <f>I250/C250</f>
        <v>6.2262193012798344</v>
      </c>
      <c r="L250" s="32">
        <f>I250/(Y250*Y250)</f>
        <v>0.8</v>
      </c>
      <c r="M250" s="94">
        <v>3</v>
      </c>
      <c r="N250" s="5">
        <v>80</v>
      </c>
      <c r="O250" s="89" t="s">
        <v>128</v>
      </c>
      <c r="P250" s="96"/>
      <c r="Q250" s="5" t="s">
        <v>129</v>
      </c>
      <c r="R250" s="89" t="s">
        <v>43</v>
      </c>
      <c r="S250" s="6">
        <v>100</v>
      </c>
      <c r="T250" s="2">
        <f>S250/C250</f>
        <v>3.459010722933241</v>
      </c>
      <c r="U250" s="2">
        <f>S250/(Y250*Y250)</f>
        <v>0.44444444444444442</v>
      </c>
      <c r="V250" s="6" t="s">
        <v>33</v>
      </c>
      <c r="W250" s="37">
        <v>1</v>
      </c>
      <c r="X250" s="53">
        <v>196</v>
      </c>
      <c r="Y250" s="53">
        <v>15</v>
      </c>
      <c r="Z250" s="77" t="s">
        <v>245</v>
      </c>
    </row>
    <row r="251" spans="1:26" x14ac:dyDescent="0.25">
      <c r="A251" s="26" t="s">
        <v>167</v>
      </c>
      <c r="B251" s="26" t="s">
        <v>123</v>
      </c>
      <c r="C251" s="49">
        <v>18.760000000000002</v>
      </c>
      <c r="D251" s="26" t="s">
        <v>127</v>
      </c>
      <c r="E251" s="6">
        <v>12800</v>
      </c>
      <c r="F251" s="96">
        <v>682</v>
      </c>
      <c r="G251" s="95">
        <v>76</v>
      </c>
      <c r="H251" s="94">
        <v>368640</v>
      </c>
      <c r="I251" s="37">
        <f>H251/1024/9</f>
        <v>40</v>
      </c>
      <c r="J251" s="94" t="s">
        <v>31</v>
      </c>
      <c r="K251" s="33">
        <f>I251/C251</f>
        <v>2.1321961620469083</v>
      </c>
      <c r="L251" s="32">
        <f>I251/(Y251*Y251)</f>
        <v>0.23668639053254437</v>
      </c>
      <c r="M251" s="94">
        <v>2</v>
      </c>
      <c r="N251" s="5">
        <v>20</v>
      </c>
      <c r="O251" s="89" t="s">
        <v>128</v>
      </c>
      <c r="P251" s="96"/>
      <c r="Q251" s="5" t="s">
        <v>129</v>
      </c>
      <c r="R251" s="89" t="s">
        <v>43</v>
      </c>
      <c r="S251" s="6">
        <v>100</v>
      </c>
      <c r="T251" s="2">
        <f>S251/C251</f>
        <v>5.3304904051172706</v>
      </c>
      <c r="U251" s="2">
        <f>S251/(Y251*Y251)</f>
        <v>0.59171597633136097</v>
      </c>
      <c r="V251" s="60" t="s">
        <v>33</v>
      </c>
      <c r="W251" s="64">
        <v>0.8</v>
      </c>
      <c r="X251" s="65">
        <v>225</v>
      </c>
      <c r="Y251" s="65">
        <v>13</v>
      </c>
      <c r="Z251" s="66" t="s">
        <v>162</v>
      </c>
    </row>
    <row r="252" spans="1:26" x14ac:dyDescent="0.25">
      <c r="A252" s="26" t="s">
        <v>246</v>
      </c>
      <c r="B252" s="26" t="s">
        <v>123</v>
      </c>
      <c r="C252" s="49">
        <v>18.760000000000002</v>
      </c>
      <c r="D252" s="26" t="s">
        <v>127</v>
      </c>
      <c r="E252" s="6">
        <v>12800</v>
      </c>
      <c r="F252" s="96">
        <v>682</v>
      </c>
      <c r="G252" s="95">
        <v>57</v>
      </c>
      <c r="H252" s="94">
        <v>368640</v>
      </c>
      <c r="I252" s="37">
        <f>H252/1024/9</f>
        <v>40</v>
      </c>
      <c r="J252" s="94" t="s">
        <v>31</v>
      </c>
      <c r="K252" s="33">
        <f>I252/C252</f>
        <v>2.1321961620469083</v>
      </c>
      <c r="L252" s="32">
        <f>I252/(Y252*Y252)</f>
        <v>0.17777777777777778</v>
      </c>
      <c r="M252" s="94">
        <v>2</v>
      </c>
      <c r="N252" s="5">
        <v>20</v>
      </c>
      <c r="O252" s="89" t="s">
        <v>128</v>
      </c>
      <c r="P252" s="89"/>
      <c r="Q252" s="5" t="s">
        <v>129</v>
      </c>
      <c r="R252" s="89" t="s">
        <v>43</v>
      </c>
      <c r="S252" s="6">
        <v>100</v>
      </c>
      <c r="T252" s="2">
        <f>S252/C252</f>
        <v>5.3304904051172706</v>
      </c>
      <c r="U252" s="2">
        <f>S252/(Y252*Y252)</f>
        <v>0.44444444444444442</v>
      </c>
      <c r="V252" s="6" t="s">
        <v>33</v>
      </c>
      <c r="W252" s="37">
        <v>1</v>
      </c>
      <c r="X252" s="53">
        <v>196</v>
      </c>
      <c r="Y252" s="53">
        <v>15</v>
      </c>
      <c r="Z252" s="77" t="s">
        <v>245</v>
      </c>
    </row>
    <row r="253" spans="1:26" x14ac:dyDescent="0.25">
      <c r="A253" s="26" t="s">
        <v>166</v>
      </c>
      <c r="B253" s="26" t="s">
        <v>123</v>
      </c>
      <c r="C253" s="49">
        <v>14.7</v>
      </c>
      <c r="D253" s="26" t="s">
        <v>127</v>
      </c>
      <c r="E253" s="6">
        <v>6000</v>
      </c>
      <c r="F253" s="96">
        <v>408</v>
      </c>
      <c r="G253" s="95">
        <v>36</v>
      </c>
      <c r="H253" s="94">
        <v>184320</v>
      </c>
      <c r="I253" s="37">
        <f>H253/1024/9</f>
        <v>20</v>
      </c>
      <c r="J253" s="94" t="s">
        <v>31</v>
      </c>
      <c r="K253" s="33">
        <f>I253/C253</f>
        <v>1.3605442176870748</v>
      </c>
      <c r="L253" s="32">
        <f>I253/(Y253*Y253)</f>
        <v>0.11834319526627218</v>
      </c>
      <c r="M253" s="94">
        <v>2</v>
      </c>
      <c r="N253" s="5">
        <v>10</v>
      </c>
      <c r="O253" s="89" t="s">
        <v>128</v>
      </c>
      <c r="P253" s="89"/>
      <c r="Q253" s="5" t="s">
        <v>129</v>
      </c>
      <c r="R253" s="89" t="s">
        <v>43</v>
      </c>
      <c r="S253" s="6">
        <v>100</v>
      </c>
      <c r="T253" s="2">
        <f>S253/C253</f>
        <v>6.8027210884353746</v>
      </c>
      <c r="U253" s="2">
        <f>S253/(Y253*Y253)</f>
        <v>0.59171597633136097</v>
      </c>
      <c r="V253" s="60" t="s">
        <v>33</v>
      </c>
      <c r="W253" s="64">
        <v>0.8</v>
      </c>
      <c r="X253" s="65">
        <v>225</v>
      </c>
      <c r="Y253" s="65">
        <v>13</v>
      </c>
      <c r="Z253" s="66" t="s">
        <v>162</v>
      </c>
    </row>
    <row r="254" spans="1:26" x14ac:dyDescent="0.25">
      <c r="A254" s="26" t="s">
        <v>244</v>
      </c>
      <c r="B254" s="26" t="s">
        <v>123</v>
      </c>
      <c r="C254" s="49">
        <v>14.7</v>
      </c>
      <c r="D254" s="26" t="s">
        <v>127</v>
      </c>
      <c r="E254" s="6">
        <v>6000</v>
      </c>
      <c r="F254" s="96">
        <v>408</v>
      </c>
      <c r="G254" s="95">
        <v>27</v>
      </c>
      <c r="H254" s="94">
        <v>184320</v>
      </c>
      <c r="I254" s="37">
        <f>H254/1024/9</f>
        <v>20</v>
      </c>
      <c r="J254" s="94" t="s">
        <v>31</v>
      </c>
      <c r="K254" s="33">
        <f>I254/C254</f>
        <v>1.3605442176870748</v>
      </c>
      <c r="L254" s="32">
        <f>I254/(Y254*Y254)</f>
        <v>8.8888888888888892E-2</v>
      </c>
      <c r="M254" s="94">
        <v>2</v>
      </c>
      <c r="N254" s="5">
        <v>10</v>
      </c>
      <c r="O254" s="89" t="s">
        <v>128</v>
      </c>
      <c r="P254" s="89"/>
      <c r="Q254" s="5" t="s">
        <v>129</v>
      </c>
      <c r="R254" s="89" t="s">
        <v>43</v>
      </c>
      <c r="S254" s="6">
        <v>100</v>
      </c>
      <c r="T254" s="2">
        <f>S254/C254</f>
        <v>6.8027210884353746</v>
      </c>
      <c r="U254" s="2">
        <f>S254/(Y254*Y254)</f>
        <v>0.44444444444444442</v>
      </c>
      <c r="V254" s="6" t="s">
        <v>33</v>
      </c>
      <c r="W254" s="37">
        <v>1</v>
      </c>
      <c r="X254" s="53">
        <v>196</v>
      </c>
      <c r="Y254" s="53">
        <v>15</v>
      </c>
      <c r="Z254" s="77" t="s">
        <v>245</v>
      </c>
    </row>
  </sheetData>
  <autoFilter ref="A2:Z254" xr:uid="{00000000-0009-0000-0000-000000000000}">
    <sortState xmlns:xlrd2="http://schemas.microsoft.com/office/spreadsheetml/2017/richdata2" ref="A3:Z254">
      <sortCondition ref="B2:B254"/>
    </sortState>
  </autoFilter>
  <mergeCells count="3">
    <mergeCell ref="E1:G1"/>
    <mergeCell ref="H1:L1"/>
    <mergeCell ref="S1:U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4"/>
  <sheetViews>
    <sheetView workbookViewId="0">
      <pane ySplit="2" topLeftCell="A3" activePane="bottomLeft" state="frozen"/>
      <selection pane="bottomLeft" activeCell="V51" sqref="V51:Z51"/>
    </sheetView>
  </sheetViews>
  <sheetFormatPr defaultRowHeight="15" x14ac:dyDescent="0.25"/>
  <cols>
    <col min="1" max="1" width="31.140625" customWidth="1"/>
    <col min="3" max="3" width="9.140625" style="1"/>
    <col min="4" max="4" width="18.5703125" customWidth="1"/>
    <col min="5" max="11" width="9.28515625" style="1" customWidth="1"/>
    <col min="12" max="12" width="9.28515625" style="34" customWidth="1"/>
    <col min="13" max="14" width="9.28515625" style="1" customWidth="1"/>
    <col min="15" max="15" width="14.140625" style="1" customWidth="1"/>
    <col min="16" max="25" width="9.28515625" style="1" customWidth="1"/>
    <col min="26" max="26" width="27.140625" customWidth="1"/>
  </cols>
  <sheetData>
    <row r="1" spans="1:26" x14ac:dyDescent="0.25">
      <c r="E1" s="111" t="s">
        <v>0</v>
      </c>
      <c r="F1" s="111"/>
      <c r="G1" s="111"/>
      <c r="H1" s="109" t="s">
        <v>1</v>
      </c>
      <c r="I1" s="109"/>
      <c r="J1" s="109"/>
      <c r="K1" s="109"/>
      <c r="L1" s="110"/>
      <c r="S1" s="111" t="s">
        <v>2</v>
      </c>
      <c r="T1" s="111"/>
      <c r="U1" s="111"/>
    </row>
    <row r="2" spans="1:26" ht="15.75" thickBot="1" x14ac:dyDescent="0.3">
      <c r="A2" s="57" t="s">
        <v>3</v>
      </c>
      <c r="B2" s="57" t="s">
        <v>4</v>
      </c>
      <c r="C2" s="57" t="s">
        <v>5</v>
      </c>
      <c r="D2" s="57" t="s">
        <v>6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8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10</v>
      </c>
      <c r="T2" s="57" t="s">
        <v>11</v>
      </c>
      <c r="U2" s="57" t="s">
        <v>12</v>
      </c>
      <c r="V2" s="57" t="s">
        <v>20</v>
      </c>
      <c r="W2" s="57" t="s">
        <v>24</v>
      </c>
      <c r="X2" s="57" t="s">
        <v>25</v>
      </c>
      <c r="Y2" s="57" t="s">
        <v>26</v>
      </c>
      <c r="Z2" s="57" t="s">
        <v>27</v>
      </c>
    </row>
    <row r="3" spans="1:26" x14ac:dyDescent="0.25">
      <c r="A3" s="7" t="s">
        <v>99</v>
      </c>
      <c r="B3" s="7" t="s">
        <v>57</v>
      </c>
      <c r="C3" s="8">
        <v>16.600000000000001</v>
      </c>
      <c r="D3" s="7" t="s">
        <v>100</v>
      </c>
      <c r="E3" s="6">
        <v>10320</v>
      </c>
      <c r="F3" s="1">
        <v>622</v>
      </c>
      <c r="G3" s="30">
        <v>161</v>
      </c>
      <c r="H3" s="34">
        <v>423936</v>
      </c>
      <c r="I3" s="37">
        <f t="shared" ref="I3:I14" si="0">H3/1024/9</f>
        <v>46</v>
      </c>
      <c r="J3" s="34" t="s">
        <v>31</v>
      </c>
      <c r="K3" s="33">
        <f t="shared" ref="K3:K45" si="1">I3/C3</f>
        <v>2.7710843373493974</v>
      </c>
      <c r="L3" s="32">
        <f t="shared" ref="L3:L45" si="2">I3/(Y3*Y3)</f>
        <v>0.71875</v>
      </c>
      <c r="M3" s="1">
        <v>2</v>
      </c>
      <c r="N3" s="5">
        <v>23</v>
      </c>
      <c r="O3" s="1" t="s">
        <v>42</v>
      </c>
      <c r="Q3" s="50"/>
      <c r="R3" s="1" t="s">
        <v>43</v>
      </c>
      <c r="S3" s="6">
        <v>101</v>
      </c>
      <c r="T3" s="2">
        <f t="shared" ref="T3:T45" si="3">S3/C3</f>
        <v>6.0843373493975896</v>
      </c>
      <c r="U3" s="2">
        <f t="shared" ref="U3:U45" si="4">C3/(Y3*Y3)</f>
        <v>0.25937500000000002</v>
      </c>
      <c r="V3" s="90" t="s">
        <v>33</v>
      </c>
      <c r="W3" s="91">
        <v>0.5</v>
      </c>
      <c r="X3" s="90">
        <v>164</v>
      </c>
      <c r="Y3" s="90">
        <v>8</v>
      </c>
      <c r="Z3" s="92" t="s">
        <v>101</v>
      </c>
    </row>
    <row r="4" spans="1:26" x14ac:dyDescent="0.25">
      <c r="A4" s="7" t="s">
        <v>102</v>
      </c>
      <c r="B4" s="7" t="s">
        <v>57</v>
      </c>
      <c r="C4" s="8">
        <v>20.27</v>
      </c>
      <c r="D4" s="7" t="s">
        <v>100</v>
      </c>
      <c r="E4" s="6">
        <v>15408</v>
      </c>
      <c r="F4" s="1">
        <v>760</v>
      </c>
      <c r="G4" s="30">
        <v>241</v>
      </c>
      <c r="H4" s="34">
        <v>516096</v>
      </c>
      <c r="I4" s="37">
        <f t="shared" si="0"/>
        <v>56</v>
      </c>
      <c r="J4" s="34" t="s">
        <v>31</v>
      </c>
      <c r="K4" s="33">
        <f t="shared" si="1"/>
        <v>2.7627035027133697</v>
      </c>
      <c r="L4" s="32">
        <f t="shared" si="2"/>
        <v>0.875</v>
      </c>
      <c r="M4" s="1">
        <v>4</v>
      </c>
      <c r="N4" s="5">
        <v>56</v>
      </c>
      <c r="O4" s="1" t="s">
        <v>42</v>
      </c>
      <c r="Q4" s="50"/>
      <c r="R4" s="1" t="s">
        <v>43</v>
      </c>
      <c r="S4" s="6">
        <v>87</v>
      </c>
      <c r="T4" s="2">
        <f t="shared" si="3"/>
        <v>4.2920572274296989</v>
      </c>
      <c r="U4" s="2">
        <f t="shared" si="4"/>
        <v>0.31671874999999999</v>
      </c>
      <c r="V4" s="73" t="s">
        <v>33</v>
      </c>
      <c r="W4" s="74">
        <v>0.5</v>
      </c>
      <c r="X4" s="73">
        <v>164</v>
      </c>
      <c r="Y4" s="73">
        <v>8</v>
      </c>
      <c r="Z4" s="75" t="s">
        <v>101</v>
      </c>
    </row>
    <row r="5" spans="1:26" x14ac:dyDescent="0.25">
      <c r="A5" s="11" t="s">
        <v>56</v>
      </c>
      <c r="B5" s="11" t="s">
        <v>57</v>
      </c>
      <c r="C5" s="12">
        <v>3.78</v>
      </c>
      <c r="D5" s="11" t="s">
        <v>58</v>
      </c>
      <c r="E5" s="6">
        <v>2000</v>
      </c>
      <c r="F5" s="1">
        <v>529</v>
      </c>
      <c r="G5" s="30">
        <v>222</v>
      </c>
      <c r="H5" s="34">
        <v>110592</v>
      </c>
      <c r="I5" s="37">
        <f t="shared" si="0"/>
        <v>12</v>
      </c>
      <c r="J5" s="34" t="s">
        <v>31</v>
      </c>
      <c r="K5" s="33">
        <f t="shared" si="1"/>
        <v>3.1746031746031749</v>
      </c>
      <c r="L5" s="32">
        <f t="shared" si="2"/>
        <v>1.3333333333333333</v>
      </c>
      <c r="M5" s="1">
        <v>2</v>
      </c>
      <c r="N5" s="5">
        <v>16</v>
      </c>
      <c r="O5" s="1" t="s">
        <v>42</v>
      </c>
      <c r="Q5" s="50"/>
      <c r="R5" s="1" t="s">
        <v>32</v>
      </c>
      <c r="S5" s="6">
        <v>27</v>
      </c>
      <c r="T5" s="2">
        <f t="shared" si="3"/>
        <v>7.1428571428571432</v>
      </c>
      <c r="U5" s="2">
        <f t="shared" si="4"/>
        <v>0.42</v>
      </c>
      <c r="V5" s="71" t="s">
        <v>33</v>
      </c>
      <c r="W5" s="70">
        <v>0.4</v>
      </c>
      <c r="X5" s="71">
        <v>36</v>
      </c>
      <c r="Y5" s="71">
        <v>3</v>
      </c>
      <c r="Z5" s="72" t="s">
        <v>59</v>
      </c>
    </row>
    <row r="6" spans="1:26" x14ac:dyDescent="0.25">
      <c r="A6" s="11" t="s">
        <v>119</v>
      </c>
      <c r="B6" s="11" t="s">
        <v>57</v>
      </c>
      <c r="C6" s="12">
        <v>10.89</v>
      </c>
      <c r="D6" s="11" t="s">
        <v>58</v>
      </c>
      <c r="E6" s="6">
        <v>4000</v>
      </c>
      <c r="F6" s="1">
        <v>367</v>
      </c>
      <c r="G6" s="30">
        <v>63</v>
      </c>
      <c r="H6" s="34">
        <v>193536</v>
      </c>
      <c r="I6" s="37">
        <f t="shared" si="0"/>
        <v>21</v>
      </c>
      <c r="J6" s="34" t="s">
        <v>31</v>
      </c>
      <c r="K6" s="33">
        <f t="shared" si="1"/>
        <v>1.9283746556473829</v>
      </c>
      <c r="L6" s="32">
        <f t="shared" si="2"/>
        <v>0.328125</v>
      </c>
      <c r="M6" s="1">
        <v>1</v>
      </c>
      <c r="N6" s="5">
        <v>20</v>
      </c>
      <c r="O6" s="1" t="s">
        <v>42</v>
      </c>
      <c r="Q6" s="50"/>
      <c r="R6" s="1" t="s">
        <v>32</v>
      </c>
      <c r="S6" s="6">
        <v>112</v>
      </c>
      <c r="T6" s="2">
        <f t="shared" si="3"/>
        <v>10.284664830119375</v>
      </c>
      <c r="U6" s="2">
        <f t="shared" si="4"/>
        <v>0.17015625000000001</v>
      </c>
      <c r="V6" s="73" t="s">
        <v>33</v>
      </c>
      <c r="W6" s="74">
        <v>0.5</v>
      </c>
      <c r="X6" s="73">
        <v>153</v>
      </c>
      <c r="Y6" s="73">
        <v>8</v>
      </c>
      <c r="Z6" s="75" t="s">
        <v>120</v>
      </c>
    </row>
    <row r="7" spans="1:26" x14ac:dyDescent="0.25">
      <c r="A7" s="11" t="s">
        <v>72</v>
      </c>
      <c r="B7" s="11" t="s">
        <v>57</v>
      </c>
      <c r="C7" s="12">
        <v>23.04</v>
      </c>
      <c r="D7" s="11" t="s">
        <v>58</v>
      </c>
      <c r="E7" s="6">
        <v>8000</v>
      </c>
      <c r="F7" s="50">
        <v>347</v>
      </c>
      <c r="G7" s="52">
        <v>395</v>
      </c>
      <c r="H7" s="34">
        <v>387072</v>
      </c>
      <c r="I7" s="37">
        <f t="shared" si="0"/>
        <v>42</v>
      </c>
      <c r="J7" s="34" t="s">
        <v>31</v>
      </c>
      <c r="K7" s="33">
        <f t="shared" si="1"/>
        <v>1.8229166666666667</v>
      </c>
      <c r="L7" s="32">
        <f t="shared" si="2"/>
        <v>2.074074074074074</v>
      </c>
      <c r="M7" s="1">
        <v>2</v>
      </c>
      <c r="N7" s="5">
        <v>24</v>
      </c>
      <c r="O7" s="1" t="s">
        <v>42</v>
      </c>
      <c r="R7" s="1" t="s">
        <v>32</v>
      </c>
      <c r="S7" s="6">
        <v>56</v>
      </c>
      <c r="T7" s="2">
        <f t="shared" si="3"/>
        <v>2.4305555555555558</v>
      </c>
      <c r="U7" s="2">
        <f t="shared" si="4"/>
        <v>1.1377777777777778</v>
      </c>
      <c r="V7" s="71" t="s">
        <v>33</v>
      </c>
      <c r="W7" s="70">
        <v>0.4</v>
      </c>
      <c r="X7" s="71">
        <v>81</v>
      </c>
      <c r="Y7" s="71">
        <v>4.5</v>
      </c>
      <c r="Z7" s="72" t="s">
        <v>73</v>
      </c>
    </row>
    <row r="8" spans="1:26" x14ac:dyDescent="0.25">
      <c r="A8" s="11" t="s">
        <v>121</v>
      </c>
      <c r="B8" s="11" t="s">
        <v>57</v>
      </c>
      <c r="C8" s="12">
        <v>23.58</v>
      </c>
      <c r="D8" s="11" t="s">
        <v>58</v>
      </c>
      <c r="E8" s="6">
        <v>8000</v>
      </c>
      <c r="F8" s="1">
        <v>339</v>
      </c>
      <c r="G8" s="30">
        <v>125</v>
      </c>
      <c r="H8" s="34">
        <v>387072</v>
      </c>
      <c r="I8" s="37">
        <f t="shared" si="0"/>
        <v>42</v>
      </c>
      <c r="J8" s="34" t="s">
        <v>31</v>
      </c>
      <c r="K8" s="33">
        <f t="shared" si="1"/>
        <v>1.78117048346056</v>
      </c>
      <c r="L8" s="32">
        <f t="shared" si="2"/>
        <v>0.65625</v>
      </c>
      <c r="M8" s="1">
        <v>1</v>
      </c>
      <c r="N8" s="5">
        <v>24</v>
      </c>
      <c r="O8" s="1" t="s">
        <v>42</v>
      </c>
      <c r="R8" s="1" t="s">
        <v>32</v>
      </c>
      <c r="S8" s="6">
        <v>112</v>
      </c>
      <c r="T8" s="2">
        <f t="shared" si="3"/>
        <v>4.7497879558948268</v>
      </c>
      <c r="U8" s="2">
        <f t="shared" si="4"/>
        <v>0.36843749999999997</v>
      </c>
      <c r="V8" s="73" t="s">
        <v>33</v>
      </c>
      <c r="W8" s="74">
        <v>0.5</v>
      </c>
      <c r="X8" s="73">
        <v>153</v>
      </c>
      <c r="Y8" s="73">
        <v>8</v>
      </c>
      <c r="Z8" s="75" t="s">
        <v>120</v>
      </c>
    </row>
    <row r="9" spans="1:26" x14ac:dyDescent="0.25">
      <c r="A9" s="14" t="s">
        <v>28</v>
      </c>
      <c r="B9" s="14" t="s">
        <v>29</v>
      </c>
      <c r="C9" s="15">
        <v>7.47</v>
      </c>
      <c r="D9" s="14" t="s">
        <v>30</v>
      </c>
      <c r="E9" s="6">
        <v>5936</v>
      </c>
      <c r="F9" s="1">
        <v>795</v>
      </c>
      <c r="G9" s="30">
        <v>950</v>
      </c>
      <c r="H9" s="34">
        <v>184320</v>
      </c>
      <c r="I9" s="37">
        <f t="shared" si="0"/>
        <v>20</v>
      </c>
      <c r="J9" s="34" t="s">
        <v>31</v>
      </c>
      <c r="K9" s="33">
        <f t="shared" si="1"/>
        <v>2.677376171352075</v>
      </c>
      <c r="L9" s="32">
        <f t="shared" si="2"/>
        <v>3.2</v>
      </c>
      <c r="M9" s="1">
        <v>1</v>
      </c>
      <c r="R9" s="1" t="s">
        <v>32</v>
      </c>
      <c r="S9" s="6">
        <v>17</v>
      </c>
      <c r="T9" s="2">
        <f t="shared" si="3"/>
        <v>2.2757697456492636</v>
      </c>
      <c r="U9" s="2">
        <f t="shared" si="4"/>
        <v>1.1952</v>
      </c>
      <c r="V9" s="71" t="s">
        <v>33</v>
      </c>
      <c r="W9" s="70">
        <v>0.4</v>
      </c>
      <c r="X9" s="71">
        <v>36</v>
      </c>
      <c r="Y9" s="71">
        <v>2.5</v>
      </c>
      <c r="Z9" s="72" t="s">
        <v>34</v>
      </c>
    </row>
    <row r="10" spans="1:26" x14ac:dyDescent="0.25">
      <c r="A10" s="14" t="s">
        <v>35</v>
      </c>
      <c r="B10" s="14" t="s">
        <v>29</v>
      </c>
      <c r="C10" s="15">
        <v>9.34</v>
      </c>
      <c r="D10" s="14" t="s">
        <v>30</v>
      </c>
      <c r="E10" s="6">
        <v>5936</v>
      </c>
      <c r="F10" s="1">
        <v>636</v>
      </c>
      <c r="G10" s="30">
        <v>371</v>
      </c>
      <c r="H10" s="34">
        <v>184320</v>
      </c>
      <c r="I10" s="37">
        <f t="shared" si="0"/>
        <v>20</v>
      </c>
      <c r="J10" s="34" t="s">
        <v>31</v>
      </c>
      <c r="K10" s="33">
        <f t="shared" si="1"/>
        <v>2.1413276231263385</v>
      </c>
      <c r="L10" s="32">
        <f t="shared" si="2"/>
        <v>1.25</v>
      </c>
      <c r="M10" s="1">
        <v>1</v>
      </c>
      <c r="R10" s="1" t="s">
        <v>32</v>
      </c>
      <c r="S10" s="6">
        <v>37</v>
      </c>
      <c r="T10" s="2">
        <f t="shared" si="3"/>
        <v>3.9614561027837261</v>
      </c>
      <c r="U10" s="2">
        <f t="shared" si="4"/>
        <v>0.58374999999999999</v>
      </c>
      <c r="V10" s="73" t="s">
        <v>33</v>
      </c>
      <c r="W10" s="74">
        <v>0.5</v>
      </c>
      <c r="X10" s="73">
        <v>81</v>
      </c>
      <c r="Y10" s="73">
        <v>4</v>
      </c>
      <c r="Z10" s="75" t="s">
        <v>36</v>
      </c>
    </row>
    <row r="11" spans="1:26" x14ac:dyDescent="0.25">
      <c r="A11" s="14" t="s">
        <v>37</v>
      </c>
      <c r="B11" s="14" t="s">
        <v>29</v>
      </c>
      <c r="C11" s="15">
        <v>10.45</v>
      </c>
      <c r="D11" s="14" t="s">
        <v>30</v>
      </c>
      <c r="E11" s="6">
        <v>5936</v>
      </c>
      <c r="F11" s="1">
        <v>568</v>
      </c>
      <c r="G11" s="30">
        <v>140</v>
      </c>
      <c r="H11" s="34">
        <v>184320</v>
      </c>
      <c r="I11" s="37">
        <f t="shared" si="0"/>
        <v>20</v>
      </c>
      <c r="J11" s="34" t="s">
        <v>31</v>
      </c>
      <c r="K11" s="33">
        <f t="shared" si="1"/>
        <v>1.9138755980861246</v>
      </c>
      <c r="L11" s="32">
        <f t="shared" si="2"/>
        <v>0.47337278106508873</v>
      </c>
      <c r="M11" s="1">
        <v>1</v>
      </c>
      <c r="N11" s="50"/>
      <c r="R11" s="1" t="s">
        <v>32</v>
      </c>
      <c r="S11" s="6">
        <v>37</v>
      </c>
      <c r="T11" s="2">
        <f t="shared" si="3"/>
        <v>3.5406698564593304</v>
      </c>
      <c r="U11" s="2">
        <f t="shared" si="4"/>
        <v>0.24733727810650885</v>
      </c>
      <c r="V11" s="73" t="s">
        <v>33</v>
      </c>
      <c r="W11" s="74">
        <v>0.65</v>
      </c>
      <c r="X11" s="73">
        <v>80</v>
      </c>
      <c r="Y11" s="73">
        <v>6.5</v>
      </c>
      <c r="Z11" s="75" t="s">
        <v>38</v>
      </c>
    </row>
    <row r="12" spans="1:26" x14ac:dyDescent="0.25">
      <c r="A12" s="14" t="s">
        <v>39</v>
      </c>
      <c r="B12" s="14" t="s">
        <v>29</v>
      </c>
      <c r="C12" s="15">
        <v>10.45</v>
      </c>
      <c r="D12" s="14" t="s">
        <v>30</v>
      </c>
      <c r="E12" s="6">
        <v>5936</v>
      </c>
      <c r="F12" s="50">
        <v>568</v>
      </c>
      <c r="G12" s="52">
        <v>121</v>
      </c>
      <c r="H12" s="34">
        <v>184320</v>
      </c>
      <c r="I12" s="37">
        <f t="shared" si="0"/>
        <v>20</v>
      </c>
      <c r="J12" s="34" t="s">
        <v>31</v>
      </c>
      <c r="K12" s="33">
        <f t="shared" si="1"/>
        <v>1.9138755980861246</v>
      </c>
      <c r="L12" s="32">
        <f t="shared" si="2"/>
        <v>0.40816326530612246</v>
      </c>
      <c r="M12" s="1">
        <v>1</v>
      </c>
      <c r="N12" s="50"/>
      <c r="R12" s="1" t="s">
        <v>32</v>
      </c>
      <c r="S12" s="6">
        <v>37</v>
      </c>
      <c r="T12" s="2">
        <f t="shared" si="3"/>
        <v>3.5406698564593304</v>
      </c>
      <c r="U12" s="2">
        <f t="shared" si="4"/>
        <v>0.21326530612244896</v>
      </c>
      <c r="V12" s="73" t="s">
        <v>33</v>
      </c>
      <c r="W12" s="74">
        <v>0.65</v>
      </c>
      <c r="X12" s="73">
        <v>80</v>
      </c>
      <c r="Y12" s="73">
        <v>7</v>
      </c>
      <c r="Z12" s="75" t="s">
        <v>40</v>
      </c>
    </row>
    <row r="13" spans="1:26" x14ac:dyDescent="0.25">
      <c r="A13" s="14" t="s">
        <v>41</v>
      </c>
      <c r="B13" s="14" t="s">
        <v>29</v>
      </c>
      <c r="C13" s="15">
        <v>51.31</v>
      </c>
      <c r="D13" s="14" t="s">
        <v>30</v>
      </c>
      <c r="E13" s="6">
        <v>39000</v>
      </c>
      <c r="F13" s="1">
        <v>760</v>
      </c>
      <c r="G13" s="30">
        <v>432</v>
      </c>
      <c r="H13" s="34">
        <v>1548288</v>
      </c>
      <c r="I13" s="37">
        <f t="shared" si="0"/>
        <v>168</v>
      </c>
      <c r="J13" s="34" t="s">
        <v>31</v>
      </c>
      <c r="K13" s="33">
        <f t="shared" si="1"/>
        <v>3.2742155525238745</v>
      </c>
      <c r="L13" s="32">
        <f t="shared" si="2"/>
        <v>1.68</v>
      </c>
      <c r="M13" s="1">
        <v>3</v>
      </c>
      <c r="N13" s="5">
        <v>56</v>
      </c>
      <c r="O13" s="1" t="s">
        <v>42</v>
      </c>
      <c r="P13" s="1">
        <v>1</v>
      </c>
      <c r="R13" s="1" t="s">
        <v>43</v>
      </c>
      <c r="S13" s="6">
        <v>180</v>
      </c>
      <c r="T13" s="2">
        <f t="shared" si="3"/>
        <v>3.5080880919898654</v>
      </c>
      <c r="U13" s="2">
        <f t="shared" si="4"/>
        <v>0.5131</v>
      </c>
      <c r="V13" s="73" t="s">
        <v>33</v>
      </c>
      <c r="W13" s="74">
        <v>0.5</v>
      </c>
      <c r="X13" s="73">
        <v>289</v>
      </c>
      <c r="Y13" s="73">
        <v>10</v>
      </c>
      <c r="Z13" s="75" t="s">
        <v>44</v>
      </c>
    </row>
    <row r="14" spans="1:26" x14ac:dyDescent="0.25">
      <c r="A14" s="16" t="s">
        <v>50</v>
      </c>
      <c r="B14" s="16" t="s">
        <v>29</v>
      </c>
      <c r="C14" s="17">
        <v>43.75</v>
      </c>
      <c r="D14" s="16" t="s">
        <v>51</v>
      </c>
      <c r="E14" s="6">
        <v>84000</v>
      </c>
      <c r="F14" s="1">
        <v>1920</v>
      </c>
      <c r="G14" s="30">
        <v>840</v>
      </c>
      <c r="H14" s="34">
        <v>3833856</v>
      </c>
      <c r="I14" s="37">
        <f t="shared" si="0"/>
        <v>416</v>
      </c>
      <c r="J14" s="34" t="s">
        <v>31</v>
      </c>
      <c r="K14" s="33">
        <f t="shared" si="1"/>
        <v>9.5085714285714289</v>
      </c>
      <c r="L14" s="32">
        <f t="shared" si="2"/>
        <v>4.16</v>
      </c>
      <c r="M14" s="1">
        <v>4</v>
      </c>
      <c r="N14" s="5">
        <v>156</v>
      </c>
      <c r="O14" s="1" t="s">
        <v>42</v>
      </c>
      <c r="P14" s="1">
        <v>2</v>
      </c>
      <c r="R14" s="1" t="s">
        <v>43</v>
      </c>
      <c r="S14" s="6">
        <v>118</v>
      </c>
      <c r="T14" s="2">
        <f t="shared" si="3"/>
        <v>2.6971428571428571</v>
      </c>
      <c r="U14" s="2">
        <f t="shared" si="4"/>
        <v>0.4375</v>
      </c>
      <c r="V14" s="73" t="s">
        <v>33</v>
      </c>
      <c r="W14" s="74">
        <v>0.5</v>
      </c>
      <c r="X14" s="73">
        <v>285</v>
      </c>
      <c r="Y14" s="73">
        <v>10</v>
      </c>
      <c r="Z14" s="75" t="s">
        <v>52</v>
      </c>
    </row>
    <row r="15" spans="1:26" x14ac:dyDescent="0.25">
      <c r="A15" s="18" t="s">
        <v>82</v>
      </c>
      <c r="B15" s="18" t="s">
        <v>29</v>
      </c>
      <c r="C15" s="19">
        <v>1.82</v>
      </c>
      <c r="D15" s="18" t="s">
        <v>79</v>
      </c>
      <c r="E15" s="6">
        <v>640</v>
      </c>
      <c r="F15" s="1">
        <v>352</v>
      </c>
      <c r="G15" s="30">
        <v>102</v>
      </c>
      <c r="H15" s="34">
        <v>57344</v>
      </c>
      <c r="I15" s="37">
        <f t="shared" ref="I15:I30" si="5">H15/1024/8</f>
        <v>7</v>
      </c>
      <c r="J15" s="34" t="s">
        <v>80</v>
      </c>
      <c r="K15" s="33">
        <f t="shared" si="1"/>
        <v>3.8461538461538458</v>
      </c>
      <c r="L15" s="32">
        <f t="shared" si="2"/>
        <v>1.1200000000000001</v>
      </c>
      <c r="M15" s="1">
        <v>1</v>
      </c>
      <c r="R15" s="1" t="s">
        <v>43</v>
      </c>
      <c r="S15" s="6">
        <v>26</v>
      </c>
      <c r="T15" s="2">
        <f t="shared" si="3"/>
        <v>14.285714285714285</v>
      </c>
      <c r="U15" s="2">
        <f t="shared" si="4"/>
        <v>0.29120000000000001</v>
      </c>
      <c r="V15" s="71" t="s">
        <v>33</v>
      </c>
      <c r="W15" s="70">
        <v>0.4</v>
      </c>
      <c r="X15" s="71">
        <v>36</v>
      </c>
      <c r="Y15" s="71">
        <v>2.5</v>
      </c>
      <c r="Z15" s="72" t="s">
        <v>81</v>
      </c>
    </row>
    <row r="16" spans="1:26" x14ac:dyDescent="0.25">
      <c r="A16" s="18" t="s">
        <v>78</v>
      </c>
      <c r="B16" s="18" t="s">
        <v>29</v>
      </c>
      <c r="C16" s="19">
        <v>1.92</v>
      </c>
      <c r="D16" s="18" t="s">
        <v>79</v>
      </c>
      <c r="E16" s="6">
        <v>1248</v>
      </c>
      <c r="F16" s="1">
        <v>650</v>
      </c>
      <c r="G16" s="30">
        <v>200</v>
      </c>
      <c r="H16" s="34">
        <v>57344</v>
      </c>
      <c r="I16" s="37">
        <f t="shared" si="5"/>
        <v>7</v>
      </c>
      <c r="J16" s="34" t="s">
        <v>80</v>
      </c>
      <c r="K16" s="33">
        <f t="shared" si="1"/>
        <v>3.6458333333333335</v>
      </c>
      <c r="L16" s="32">
        <f t="shared" si="2"/>
        <v>1.1200000000000001</v>
      </c>
      <c r="M16" s="1">
        <v>1</v>
      </c>
      <c r="R16" s="1" t="s">
        <v>43</v>
      </c>
      <c r="S16" s="6">
        <v>26</v>
      </c>
      <c r="T16" s="2">
        <f t="shared" si="3"/>
        <v>13.541666666666668</v>
      </c>
      <c r="U16" s="2">
        <f t="shared" si="4"/>
        <v>0.30719999999999997</v>
      </c>
      <c r="V16" s="71" t="s">
        <v>33</v>
      </c>
      <c r="W16" s="70">
        <v>0.4</v>
      </c>
      <c r="X16" s="71">
        <v>36</v>
      </c>
      <c r="Y16" s="71">
        <v>2.5</v>
      </c>
      <c r="Z16" s="72" t="s">
        <v>81</v>
      </c>
    </row>
    <row r="17" spans="1:26" x14ac:dyDescent="0.25">
      <c r="A17" s="18" t="s">
        <v>89</v>
      </c>
      <c r="B17" s="18" t="s">
        <v>29</v>
      </c>
      <c r="C17" s="19">
        <v>4.29</v>
      </c>
      <c r="D17" s="18" t="s">
        <v>87</v>
      </c>
      <c r="E17" s="6">
        <v>2048</v>
      </c>
      <c r="F17" s="1">
        <v>477</v>
      </c>
      <c r="G17" s="30">
        <v>464</v>
      </c>
      <c r="H17" s="34">
        <v>81920</v>
      </c>
      <c r="I17" s="37">
        <f t="shared" si="5"/>
        <v>10</v>
      </c>
      <c r="J17" s="34" t="s">
        <v>80</v>
      </c>
      <c r="K17" s="33">
        <f t="shared" si="1"/>
        <v>2.3310023310023311</v>
      </c>
      <c r="L17" s="32">
        <f t="shared" si="2"/>
        <v>2.2675736961451247</v>
      </c>
      <c r="M17" s="1">
        <v>1</v>
      </c>
      <c r="N17" s="5">
        <v>4</v>
      </c>
      <c r="O17" s="1" t="s">
        <v>42</v>
      </c>
      <c r="R17" s="1" t="s">
        <v>43</v>
      </c>
      <c r="S17" s="6">
        <v>26</v>
      </c>
      <c r="T17" s="2">
        <f t="shared" si="3"/>
        <v>6.0606060606060606</v>
      </c>
      <c r="U17" s="2">
        <f t="shared" si="4"/>
        <v>0.97278911564625847</v>
      </c>
      <c r="V17" s="71" t="s">
        <v>33</v>
      </c>
      <c r="W17" s="70">
        <v>0.35</v>
      </c>
      <c r="X17" s="71">
        <v>36</v>
      </c>
      <c r="Y17" s="71">
        <v>2.1</v>
      </c>
      <c r="Z17" s="72" t="s">
        <v>88</v>
      </c>
    </row>
    <row r="18" spans="1:26" x14ac:dyDescent="0.25">
      <c r="A18" s="18" t="s">
        <v>86</v>
      </c>
      <c r="B18" s="18" t="s">
        <v>29</v>
      </c>
      <c r="C18" s="19">
        <v>5.2</v>
      </c>
      <c r="D18" s="18" t="s">
        <v>87</v>
      </c>
      <c r="E18" s="6">
        <v>3520</v>
      </c>
      <c r="F18" s="1">
        <v>677</v>
      </c>
      <c r="G18" s="30">
        <v>798</v>
      </c>
      <c r="H18" s="34">
        <v>81920</v>
      </c>
      <c r="I18" s="37">
        <f t="shared" si="5"/>
        <v>10</v>
      </c>
      <c r="J18" s="34" t="s">
        <v>80</v>
      </c>
      <c r="K18" s="33">
        <f t="shared" si="1"/>
        <v>1.9230769230769229</v>
      </c>
      <c r="L18" s="32">
        <f t="shared" si="2"/>
        <v>2.2675736961451247</v>
      </c>
      <c r="M18" s="1">
        <v>1</v>
      </c>
      <c r="N18" s="5">
        <v>4</v>
      </c>
      <c r="O18" s="1" t="s">
        <v>42</v>
      </c>
      <c r="R18" s="1" t="s">
        <v>43</v>
      </c>
      <c r="S18" s="6">
        <v>26</v>
      </c>
      <c r="T18" s="2">
        <f t="shared" si="3"/>
        <v>5</v>
      </c>
      <c r="U18" s="2">
        <f t="shared" si="4"/>
        <v>1.1791383219954648</v>
      </c>
      <c r="V18" s="71" t="s">
        <v>33</v>
      </c>
      <c r="W18" s="70">
        <v>0.35</v>
      </c>
      <c r="X18" s="71">
        <v>36</v>
      </c>
      <c r="Y18" s="71">
        <v>2.1</v>
      </c>
      <c r="Z18" s="72" t="s">
        <v>88</v>
      </c>
    </row>
    <row r="19" spans="1:26" x14ac:dyDescent="0.25">
      <c r="A19" s="18" t="s">
        <v>90</v>
      </c>
      <c r="B19" s="18" t="s">
        <v>29</v>
      </c>
      <c r="C19" s="19">
        <v>4.7</v>
      </c>
      <c r="D19" s="18" t="s">
        <v>87</v>
      </c>
      <c r="E19" s="6">
        <v>3520</v>
      </c>
      <c r="F19" s="50">
        <v>749</v>
      </c>
      <c r="G19" s="52">
        <v>563</v>
      </c>
      <c r="H19" s="34">
        <v>81920</v>
      </c>
      <c r="I19" s="37">
        <f t="shared" si="5"/>
        <v>10</v>
      </c>
      <c r="J19" s="34" t="s">
        <v>80</v>
      </c>
      <c r="K19" s="33">
        <f t="shared" si="1"/>
        <v>2.1276595744680851</v>
      </c>
      <c r="L19" s="32">
        <f t="shared" si="2"/>
        <v>1.6</v>
      </c>
      <c r="M19" s="1">
        <v>1</v>
      </c>
      <c r="N19" s="5">
        <v>4</v>
      </c>
      <c r="O19" s="1" t="s">
        <v>42</v>
      </c>
      <c r="R19" s="1" t="s">
        <v>43</v>
      </c>
      <c r="S19" s="6">
        <v>26</v>
      </c>
      <c r="T19" s="2">
        <f t="shared" si="3"/>
        <v>5.5319148936170208</v>
      </c>
      <c r="U19" s="2">
        <f t="shared" si="4"/>
        <v>0.752</v>
      </c>
      <c r="V19" s="71" t="s">
        <v>33</v>
      </c>
      <c r="W19" s="70">
        <v>0.4</v>
      </c>
      <c r="X19" s="71">
        <v>36</v>
      </c>
      <c r="Y19" s="71">
        <v>2.5</v>
      </c>
      <c r="Z19" s="72" t="s">
        <v>91</v>
      </c>
    </row>
    <row r="20" spans="1:26" x14ac:dyDescent="0.25">
      <c r="A20" s="20" t="s">
        <v>95</v>
      </c>
      <c r="B20" s="20" t="s">
        <v>29</v>
      </c>
      <c r="C20" s="21">
        <v>5.2</v>
      </c>
      <c r="D20" s="20" t="s">
        <v>96</v>
      </c>
      <c r="E20" s="6">
        <v>1280</v>
      </c>
      <c r="F20" s="50">
        <v>246</v>
      </c>
      <c r="G20" s="52">
        <v>20</v>
      </c>
      <c r="H20" s="34">
        <v>65536</v>
      </c>
      <c r="I20" s="37">
        <f t="shared" si="5"/>
        <v>8</v>
      </c>
      <c r="J20" s="34" t="s">
        <v>80</v>
      </c>
      <c r="K20" s="33">
        <f t="shared" si="1"/>
        <v>1.5384615384615383</v>
      </c>
      <c r="L20" s="32">
        <f t="shared" si="2"/>
        <v>0.125</v>
      </c>
      <c r="M20" s="1">
        <v>1</v>
      </c>
      <c r="R20" s="1" t="s">
        <v>43</v>
      </c>
      <c r="S20" s="6">
        <v>95</v>
      </c>
      <c r="T20" s="2">
        <f t="shared" si="3"/>
        <v>18.26923076923077</v>
      </c>
      <c r="U20" s="2">
        <f t="shared" si="4"/>
        <v>8.1250000000000003E-2</v>
      </c>
      <c r="V20" s="73" t="s">
        <v>33</v>
      </c>
      <c r="W20" s="74">
        <v>0.5</v>
      </c>
      <c r="X20" s="73">
        <v>132</v>
      </c>
      <c r="Y20" s="73">
        <v>8</v>
      </c>
      <c r="Z20" s="75" t="s">
        <v>97</v>
      </c>
    </row>
    <row r="21" spans="1:26" x14ac:dyDescent="0.25">
      <c r="A21" s="20" t="s">
        <v>98</v>
      </c>
      <c r="B21" s="20" t="s">
        <v>29</v>
      </c>
      <c r="C21" s="21">
        <v>6.46</v>
      </c>
      <c r="D21" s="20" t="s">
        <v>96</v>
      </c>
      <c r="E21" s="6">
        <v>3520</v>
      </c>
      <c r="F21" s="50">
        <v>545</v>
      </c>
      <c r="G21" s="52">
        <v>55</v>
      </c>
      <c r="H21" s="34">
        <v>81920</v>
      </c>
      <c r="I21" s="37">
        <f t="shared" si="5"/>
        <v>10</v>
      </c>
      <c r="J21" s="34" t="s">
        <v>80</v>
      </c>
      <c r="K21" s="33">
        <f t="shared" si="1"/>
        <v>1.5479876160990713</v>
      </c>
      <c r="L21" s="32">
        <f t="shared" si="2"/>
        <v>0.15625</v>
      </c>
      <c r="M21" s="1">
        <v>2</v>
      </c>
      <c r="R21" s="1" t="s">
        <v>43</v>
      </c>
      <c r="S21" s="6">
        <v>95</v>
      </c>
      <c r="T21" s="2">
        <f t="shared" si="3"/>
        <v>14.705882352941176</v>
      </c>
      <c r="U21" s="2">
        <f t="shared" si="4"/>
        <v>0.1009375</v>
      </c>
      <c r="V21" s="73" t="s">
        <v>33</v>
      </c>
      <c r="W21" s="74">
        <v>0.5</v>
      </c>
      <c r="X21" s="73">
        <v>132</v>
      </c>
      <c r="Y21" s="73">
        <v>8</v>
      </c>
      <c r="Z21" s="75" t="s">
        <v>97</v>
      </c>
    </row>
    <row r="22" spans="1:26" x14ac:dyDescent="0.25">
      <c r="A22" s="20" t="s">
        <v>103</v>
      </c>
      <c r="B22" s="20" t="s">
        <v>29</v>
      </c>
      <c r="C22" s="21">
        <v>8.69</v>
      </c>
      <c r="D22" s="20" t="s">
        <v>96</v>
      </c>
      <c r="E22" s="6">
        <v>7680</v>
      </c>
      <c r="F22" s="50">
        <v>884</v>
      </c>
      <c r="G22" s="52">
        <v>120</v>
      </c>
      <c r="H22" s="34">
        <v>131072</v>
      </c>
      <c r="I22" s="37">
        <f t="shared" si="5"/>
        <v>16</v>
      </c>
      <c r="J22" s="34" t="s">
        <v>80</v>
      </c>
      <c r="K22" s="33">
        <f t="shared" si="1"/>
        <v>1.8411967779056388</v>
      </c>
      <c r="L22" s="32">
        <f t="shared" si="2"/>
        <v>0.25</v>
      </c>
      <c r="M22" s="1">
        <v>2</v>
      </c>
      <c r="N22" s="50"/>
      <c r="Q22" s="50"/>
      <c r="R22" s="1" t="s">
        <v>43</v>
      </c>
      <c r="S22" s="6">
        <v>95</v>
      </c>
      <c r="T22" s="2">
        <f t="shared" si="3"/>
        <v>10.93210586881473</v>
      </c>
      <c r="U22" s="2">
        <f t="shared" si="4"/>
        <v>0.13578124999999999</v>
      </c>
      <c r="V22" s="73" t="s">
        <v>33</v>
      </c>
      <c r="W22" s="74">
        <v>0.5</v>
      </c>
      <c r="X22" s="73">
        <v>132</v>
      </c>
      <c r="Y22" s="73">
        <v>8</v>
      </c>
      <c r="Z22" s="75" t="s">
        <v>97</v>
      </c>
    </row>
    <row r="23" spans="1:26" x14ac:dyDescent="0.25">
      <c r="A23" s="20" t="s">
        <v>114</v>
      </c>
      <c r="B23" s="20" t="s">
        <v>29</v>
      </c>
      <c r="C23" s="21">
        <v>6.67</v>
      </c>
      <c r="D23" s="20" t="s">
        <v>115</v>
      </c>
      <c r="E23" s="6">
        <v>3520</v>
      </c>
      <c r="F23" s="1">
        <v>528</v>
      </c>
      <c r="G23" s="30">
        <v>391</v>
      </c>
      <c r="H23" s="34">
        <v>81920</v>
      </c>
      <c r="I23" s="37">
        <f t="shared" si="5"/>
        <v>10</v>
      </c>
      <c r="J23" s="34" t="s">
        <v>80</v>
      </c>
      <c r="K23" s="33">
        <f t="shared" si="1"/>
        <v>1.4992503748125938</v>
      </c>
      <c r="L23" s="32">
        <f t="shared" si="2"/>
        <v>1.1111111111111112</v>
      </c>
      <c r="M23" s="1">
        <v>2</v>
      </c>
      <c r="N23" s="50"/>
      <c r="Q23" s="50"/>
      <c r="R23" s="1" t="s">
        <v>43</v>
      </c>
      <c r="S23" s="6">
        <v>37</v>
      </c>
      <c r="T23" s="2">
        <f t="shared" si="3"/>
        <v>5.5472263868065967</v>
      </c>
      <c r="U23" s="2">
        <f t="shared" si="4"/>
        <v>0.74111111111111105</v>
      </c>
      <c r="V23" s="71" t="s">
        <v>33</v>
      </c>
      <c r="W23" s="70">
        <v>0.4</v>
      </c>
      <c r="X23" s="71">
        <v>49</v>
      </c>
      <c r="Y23" s="71">
        <v>3</v>
      </c>
      <c r="Z23" s="72" t="s">
        <v>116</v>
      </c>
    </row>
    <row r="24" spans="1:26" x14ac:dyDescent="0.25">
      <c r="A24" s="20" t="s">
        <v>117</v>
      </c>
      <c r="B24" s="20" t="s">
        <v>29</v>
      </c>
      <c r="C24" s="21">
        <v>3.28</v>
      </c>
      <c r="D24" s="20" t="s">
        <v>118</v>
      </c>
      <c r="E24" s="6">
        <v>1280</v>
      </c>
      <c r="F24" s="1">
        <v>390</v>
      </c>
      <c r="G24" s="30">
        <v>205</v>
      </c>
      <c r="H24" s="34">
        <v>65536</v>
      </c>
      <c r="I24" s="37">
        <f t="shared" si="5"/>
        <v>8</v>
      </c>
      <c r="J24" s="34" t="s">
        <v>80</v>
      </c>
      <c r="K24" s="33">
        <f t="shared" si="1"/>
        <v>2.4390243902439024</v>
      </c>
      <c r="L24" s="32">
        <f t="shared" si="2"/>
        <v>1.28</v>
      </c>
      <c r="M24" s="1">
        <v>1</v>
      </c>
      <c r="N24" s="50"/>
      <c r="Q24" s="50"/>
      <c r="R24" s="1" t="s">
        <v>43</v>
      </c>
      <c r="S24" s="6">
        <v>25</v>
      </c>
      <c r="T24" s="2">
        <f t="shared" si="3"/>
        <v>7.6219512195121952</v>
      </c>
      <c r="U24" s="2">
        <f t="shared" si="4"/>
        <v>0.52479999999999993</v>
      </c>
      <c r="V24" s="71" t="s">
        <v>33</v>
      </c>
      <c r="W24" s="70">
        <v>0.4</v>
      </c>
      <c r="X24" s="71">
        <v>36</v>
      </c>
      <c r="Y24" s="71">
        <v>2.5</v>
      </c>
      <c r="Z24" s="72" t="s">
        <v>81</v>
      </c>
    </row>
    <row r="25" spans="1:26" x14ac:dyDescent="0.25">
      <c r="A25" s="20" t="s">
        <v>131</v>
      </c>
      <c r="B25" s="20" t="s">
        <v>29</v>
      </c>
      <c r="C25" s="21">
        <v>3.59</v>
      </c>
      <c r="D25" s="20" t="s">
        <v>118</v>
      </c>
      <c r="E25" s="6">
        <v>1280</v>
      </c>
      <c r="F25" s="1">
        <v>357</v>
      </c>
      <c r="G25" s="30">
        <v>142</v>
      </c>
      <c r="H25" s="34">
        <v>65536</v>
      </c>
      <c r="I25" s="37">
        <f t="shared" si="5"/>
        <v>8</v>
      </c>
      <c r="J25" s="34" t="s">
        <v>80</v>
      </c>
      <c r="K25" s="33">
        <f t="shared" si="1"/>
        <v>2.2284122562674096</v>
      </c>
      <c r="L25" s="32">
        <f t="shared" si="2"/>
        <v>0.88888888888888884</v>
      </c>
      <c r="M25" s="1">
        <v>1</v>
      </c>
      <c r="N25" s="50"/>
      <c r="Q25" s="50"/>
      <c r="R25" s="1" t="s">
        <v>43</v>
      </c>
      <c r="S25" s="6">
        <v>35</v>
      </c>
      <c r="T25" s="2">
        <f t="shared" si="3"/>
        <v>9.7493036211699167</v>
      </c>
      <c r="U25" s="2">
        <f t="shared" si="4"/>
        <v>0.39888888888888885</v>
      </c>
      <c r="V25" s="71" t="s">
        <v>33</v>
      </c>
      <c r="W25" s="70">
        <v>0.4</v>
      </c>
      <c r="X25" s="71">
        <v>49</v>
      </c>
      <c r="Y25" s="71">
        <v>3</v>
      </c>
      <c r="Z25" s="72" t="s">
        <v>116</v>
      </c>
    </row>
    <row r="26" spans="1:26" x14ac:dyDescent="0.25">
      <c r="A26" s="20" t="s">
        <v>135</v>
      </c>
      <c r="B26" s="20" t="s">
        <v>29</v>
      </c>
      <c r="C26" s="21">
        <v>4.1399999999999997</v>
      </c>
      <c r="D26" s="20" t="s">
        <v>118</v>
      </c>
      <c r="E26" s="6">
        <v>1280</v>
      </c>
      <c r="F26" s="1">
        <v>309</v>
      </c>
      <c r="G26" s="30">
        <v>80</v>
      </c>
      <c r="H26" s="34">
        <v>65536</v>
      </c>
      <c r="I26" s="37">
        <f t="shared" si="5"/>
        <v>8</v>
      </c>
      <c r="J26" s="34" t="s">
        <v>80</v>
      </c>
      <c r="K26" s="33">
        <f t="shared" si="1"/>
        <v>1.9323671497584543</v>
      </c>
      <c r="L26" s="32">
        <f t="shared" si="2"/>
        <v>0.5</v>
      </c>
      <c r="M26" s="1">
        <v>1</v>
      </c>
      <c r="N26" s="50"/>
      <c r="Q26" s="50"/>
      <c r="R26" s="1" t="s">
        <v>43</v>
      </c>
      <c r="S26" s="6">
        <v>63</v>
      </c>
      <c r="T26" s="2">
        <f t="shared" si="3"/>
        <v>15.217391304347828</v>
      </c>
      <c r="U26" s="2">
        <f t="shared" si="4"/>
        <v>0.25874999999999998</v>
      </c>
      <c r="V26" s="71" t="s">
        <v>33</v>
      </c>
      <c r="W26" s="70">
        <v>0.4</v>
      </c>
      <c r="X26" s="71">
        <v>81</v>
      </c>
      <c r="Y26" s="71">
        <v>4</v>
      </c>
      <c r="Z26" s="72" t="s">
        <v>133</v>
      </c>
    </row>
    <row r="27" spans="1:26" x14ac:dyDescent="0.25">
      <c r="A27" s="20" t="s">
        <v>145</v>
      </c>
      <c r="B27" s="20" t="s">
        <v>29</v>
      </c>
      <c r="C27" s="21">
        <v>3.99</v>
      </c>
      <c r="D27" s="20" t="s">
        <v>118</v>
      </c>
      <c r="E27" s="6">
        <v>1280</v>
      </c>
      <c r="F27" s="1">
        <v>321</v>
      </c>
      <c r="G27" s="30">
        <v>51</v>
      </c>
      <c r="H27" s="34">
        <v>65536</v>
      </c>
      <c r="I27" s="37">
        <f t="shared" si="5"/>
        <v>8</v>
      </c>
      <c r="J27" s="34" t="s">
        <v>80</v>
      </c>
      <c r="K27" s="33">
        <f t="shared" si="1"/>
        <v>2.0050125313283207</v>
      </c>
      <c r="L27" s="32">
        <f t="shared" si="2"/>
        <v>0.32</v>
      </c>
      <c r="M27" s="1">
        <v>1</v>
      </c>
      <c r="N27" s="50"/>
      <c r="Q27" s="50"/>
      <c r="R27" s="1" t="s">
        <v>43</v>
      </c>
      <c r="S27" s="6">
        <v>62</v>
      </c>
      <c r="T27" s="2">
        <f t="shared" si="3"/>
        <v>15.538847117794486</v>
      </c>
      <c r="U27" s="2">
        <f t="shared" si="4"/>
        <v>0.15960000000000002</v>
      </c>
      <c r="V27" s="73" t="s">
        <v>33</v>
      </c>
      <c r="W27" s="74">
        <v>0.5</v>
      </c>
      <c r="X27" s="73">
        <v>81</v>
      </c>
      <c r="Y27" s="73">
        <v>5</v>
      </c>
      <c r="Z27" s="75" t="s">
        <v>146</v>
      </c>
    </row>
    <row r="28" spans="1:26" x14ac:dyDescent="0.25">
      <c r="A28" s="20" t="s">
        <v>147</v>
      </c>
      <c r="B28" s="20" t="s">
        <v>29</v>
      </c>
      <c r="C28" s="21">
        <v>4.6500000000000004</v>
      </c>
      <c r="D28" s="20" t="s">
        <v>118</v>
      </c>
      <c r="E28" s="6">
        <v>1280</v>
      </c>
      <c r="F28" s="1">
        <v>275</v>
      </c>
      <c r="G28" s="30">
        <v>36</v>
      </c>
      <c r="H28" s="34">
        <v>65536</v>
      </c>
      <c r="I28" s="37">
        <f t="shared" si="5"/>
        <v>8</v>
      </c>
      <c r="J28" s="34" t="s">
        <v>80</v>
      </c>
      <c r="K28" s="33">
        <f t="shared" si="1"/>
        <v>1.7204301075268815</v>
      </c>
      <c r="L28" s="32">
        <f t="shared" si="2"/>
        <v>0.22222222222222221</v>
      </c>
      <c r="M28" s="1">
        <v>1</v>
      </c>
      <c r="N28" s="50"/>
      <c r="R28" s="1" t="s">
        <v>43</v>
      </c>
      <c r="S28" s="6">
        <v>92</v>
      </c>
      <c r="T28" s="2">
        <f t="shared" si="3"/>
        <v>19.78494623655914</v>
      </c>
      <c r="U28" s="2">
        <f t="shared" si="4"/>
        <v>0.12916666666666668</v>
      </c>
      <c r="V28" s="73" t="s">
        <v>33</v>
      </c>
      <c r="W28" s="74">
        <v>0.5</v>
      </c>
      <c r="X28" s="73">
        <v>121</v>
      </c>
      <c r="Y28" s="73">
        <v>6</v>
      </c>
      <c r="Z28" s="75" t="s">
        <v>148</v>
      </c>
    </row>
    <row r="29" spans="1:26" x14ac:dyDescent="0.25">
      <c r="A29" s="20" t="s">
        <v>134</v>
      </c>
      <c r="B29" s="20" t="s">
        <v>29</v>
      </c>
      <c r="C29" s="21">
        <v>5.56</v>
      </c>
      <c r="D29" s="20" t="s">
        <v>118</v>
      </c>
      <c r="E29" s="6">
        <v>3520</v>
      </c>
      <c r="F29" s="50">
        <v>633</v>
      </c>
      <c r="G29" s="52">
        <v>220</v>
      </c>
      <c r="H29" s="34">
        <v>81920</v>
      </c>
      <c r="I29" s="37">
        <f t="shared" si="5"/>
        <v>10</v>
      </c>
      <c r="J29" s="34" t="s">
        <v>80</v>
      </c>
      <c r="K29" s="33">
        <f t="shared" si="1"/>
        <v>1.7985611510791368</v>
      </c>
      <c r="L29" s="32">
        <f t="shared" si="2"/>
        <v>0.625</v>
      </c>
      <c r="M29" s="1">
        <v>1</v>
      </c>
      <c r="N29" s="50"/>
      <c r="R29" s="1" t="s">
        <v>43</v>
      </c>
      <c r="S29" s="6">
        <v>63</v>
      </c>
      <c r="T29" s="2">
        <f t="shared" si="3"/>
        <v>11.330935251798563</v>
      </c>
      <c r="U29" s="2">
        <f t="shared" si="4"/>
        <v>0.34749999999999998</v>
      </c>
      <c r="V29" s="71" t="s">
        <v>33</v>
      </c>
      <c r="W29" s="70">
        <v>0.4</v>
      </c>
      <c r="X29" s="71">
        <v>81</v>
      </c>
      <c r="Y29" s="71">
        <v>4</v>
      </c>
      <c r="Z29" s="72" t="s">
        <v>133</v>
      </c>
    </row>
    <row r="30" spans="1:26" x14ac:dyDescent="0.25">
      <c r="A30" s="20" t="s">
        <v>132</v>
      </c>
      <c r="B30" s="20" t="s">
        <v>29</v>
      </c>
      <c r="C30" s="21">
        <v>7.07</v>
      </c>
      <c r="D30" s="20" t="s">
        <v>118</v>
      </c>
      <c r="E30" s="6">
        <v>7680</v>
      </c>
      <c r="F30" s="1">
        <v>1086</v>
      </c>
      <c r="G30" s="30">
        <v>480</v>
      </c>
      <c r="H30" s="34">
        <v>131072</v>
      </c>
      <c r="I30" s="37">
        <f t="shared" si="5"/>
        <v>16</v>
      </c>
      <c r="J30" s="34" t="s">
        <v>80</v>
      </c>
      <c r="K30" s="33">
        <f t="shared" si="1"/>
        <v>2.2630834512022631</v>
      </c>
      <c r="L30" s="32">
        <f t="shared" si="2"/>
        <v>1</v>
      </c>
      <c r="M30" s="1">
        <v>1</v>
      </c>
      <c r="N30" s="50"/>
      <c r="R30" s="1" t="s">
        <v>43</v>
      </c>
      <c r="S30" s="6">
        <v>63</v>
      </c>
      <c r="T30" s="2">
        <f t="shared" si="3"/>
        <v>8.9108910891089099</v>
      </c>
      <c r="U30" s="2">
        <f t="shared" si="4"/>
        <v>0.44187500000000002</v>
      </c>
      <c r="V30" s="71" t="s">
        <v>33</v>
      </c>
      <c r="W30" s="70">
        <v>0.4</v>
      </c>
      <c r="X30" s="71">
        <v>81</v>
      </c>
      <c r="Y30" s="71">
        <v>4</v>
      </c>
      <c r="Z30" s="72" t="s">
        <v>133</v>
      </c>
    </row>
    <row r="31" spans="1:26" x14ac:dyDescent="0.25">
      <c r="A31" s="20" t="s">
        <v>152</v>
      </c>
      <c r="B31" s="20" t="s">
        <v>29</v>
      </c>
      <c r="C31" s="21">
        <v>4.1900000000000004</v>
      </c>
      <c r="D31" s="20" t="s">
        <v>150</v>
      </c>
      <c r="E31" s="6">
        <v>256</v>
      </c>
      <c r="F31" s="1">
        <v>61</v>
      </c>
      <c r="G31" s="30">
        <v>16</v>
      </c>
      <c r="H31" s="34">
        <v>0</v>
      </c>
      <c r="I31" s="37">
        <f t="shared" ref="I31:I45" si="6">H31/1024/9</f>
        <v>0</v>
      </c>
      <c r="J31" s="34" t="s">
        <v>31</v>
      </c>
      <c r="K31" s="33">
        <f t="shared" si="1"/>
        <v>0</v>
      </c>
      <c r="L31" s="32">
        <f t="shared" si="2"/>
        <v>0</v>
      </c>
      <c r="M31" s="1">
        <v>0</v>
      </c>
      <c r="N31" s="50"/>
      <c r="R31" s="1" t="s">
        <v>32</v>
      </c>
      <c r="S31" s="6">
        <v>44</v>
      </c>
      <c r="T31" s="2">
        <f t="shared" si="3"/>
        <v>10.501193317422434</v>
      </c>
      <c r="U31" s="2">
        <f t="shared" si="4"/>
        <v>0.26187500000000002</v>
      </c>
      <c r="V31" s="71" t="s">
        <v>33</v>
      </c>
      <c r="W31" s="70">
        <v>0.4</v>
      </c>
      <c r="X31" s="71">
        <v>64</v>
      </c>
      <c r="Y31" s="71">
        <v>4</v>
      </c>
      <c r="Z31" s="72" t="s">
        <v>153</v>
      </c>
    </row>
    <row r="32" spans="1:26" x14ac:dyDescent="0.25">
      <c r="A32" s="20" t="s">
        <v>193</v>
      </c>
      <c r="B32" s="20" t="s">
        <v>29</v>
      </c>
      <c r="C32" s="21">
        <v>5.45</v>
      </c>
      <c r="D32" s="20" t="s">
        <v>150</v>
      </c>
      <c r="E32" s="6">
        <v>256</v>
      </c>
      <c r="F32" s="50">
        <v>47</v>
      </c>
      <c r="G32" s="52">
        <v>4</v>
      </c>
      <c r="H32" s="34">
        <v>0</v>
      </c>
      <c r="I32" s="37">
        <f t="shared" si="6"/>
        <v>0</v>
      </c>
      <c r="J32" s="34" t="s">
        <v>31</v>
      </c>
      <c r="K32" s="33">
        <f t="shared" si="1"/>
        <v>0</v>
      </c>
      <c r="L32" s="32">
        <f t="shared" si="2"/>
        <v>0</v>
      </c>
      <c r="M32" s="1">
        <v>0</v>
      </c>
      <c r="N32" s="50"/>
      <c r="R32" s="1" t="s">
        <v>32</v>
      </c>
      <c r="S32" s="6">
        <v>55</v>
      </c>
      <c r="T32" s="2">
        <f t="shared" si="3"/>
        <v>10.091743119266054</v>
      </c>
      <c r="U32" s="2">
        <f t="shared" si="4"/>
        <v>8.5156250000000003E-2</v>
      </c>
      <c r="V32" s="73" t="s">
        <v>33</v>
      </c>
      <c r="W32" s="74">
        <v>0.5</v>
      </c>
      <c r="X32" s="73">
        <v>132</v>
      </c>
      <c r="Y32" s="73">
        <v>8</v>
      </c>
      <c r="Z32" s="75" t="s">
        <v>194</v>
      </c>
    </row>
    <row r="33" spans="1:26" x14ac:dyDescent="0.25">
      <c r="A33" s="20" t="s">
        <v>195</v>
      </c>
      <c r="B33" s="20" t="s">
        <v>29</v>
      </c>
      <c r="C33" s="21">
        <v>7.31</v>
      </c>
      <c r="D33" s="20" t="s">
        <v>150</v>
      </c>
      <c r="E33" s="6">
        <v>640</v>
      </c>
      <c r="F33" s="50">
        <v>88</v>
      </c>
      <c r="G33" s="52">
        <v>10</v>
      </c>
      <c r="H33" s="34">
        <v>18432</v>
      </c>
      <c r="I33" s="37">
        <f t="shared" si="6"/>
        <v>2</v>
      </c>
      <c r="J33" s="34" t="s">
        <v>31</v>
      </c>
      <c r="K33" s="33">
        <f t="shared" si="1"/>
        <v>0.27359781121751026</v>
      </c>
      <c r="L33" s="32">
        <f t="shared" si="2"/>
        <v>3.125E-2</v>
      </c>
      <c r="M33" s="1">
        <v>0</v>
      </c>
      <c r="N33" s="50"/>
      <c r="R33" s="50" t="s">
        <v>32</v>
      </c>
      <c r="S33" s="6">
        <v>79</v>
      </c>
      <c r="T33" s="2">
        <f t="shared" si="3"/>
        <v>10.807113543091656</v>
      </c>
      <c r="U33" s="2">
        <f t="shared" si="4"/>
        <v>0.11421874999999999</v>
      </c>
      <c r="V33" s="73" t="s">
        <v>33</v>
      </c>
      <c r="W33" s="74">
        <v>0.5</v>
      </c>
      <c r="X33" s="73">
        <v>132</v>
      </c>
      <c r="Y33" s="73">
        <v>8</v>
      </c>
      <c r="Z33" s="75" t="s">
        <v>194</v>
      </c>
    </row>
    <row r="34" spans="1:26" x14ac:dyDescent="0.25">
      <c r="A34" s="20" t="s">
        <v>196</v>
      </c>
      <c r="B34" s="20" t="s">
        <v>29</v>
      </c>
      <c r="C34" s="21">
        <v>9.06</v>
      </c>
      <c r="D34" s="20" t="s">
        <v>150</v>
      </c>
      <c r="E34" s="6">
        <v>1280</v>
      </c>
      <c r="F34" s="1">
        <v>141</v>
      </c>
      <c r="G34" s="30">
        <v>20</v>
      </c>
      <c r="H34" s="34">
        <v>64512</v>
      </c>
      <c r="I34" s="37">
        <f t="shared" si="6"/>
        <v>7</v>
      </c>
      <c r="J34" s="34" t="s">
        <v>31</v>
      </c>
      <c r="K34" s="33">
        <f t="shared" si="1"/>
        <v>0.77262693156732887</v>
      </c>
      <c r="L34" s="32">
        <f t="shared" si="2"/>
        <v>0.109375</v>
      </c>
      <c r="M34" s="1">
        <v>1</v>
      </c>
      <c r="N34" s="50"/>
      <c r="R34" s="1" t="s">
        <v>32</v>
      </c>
      <c r="S34" s="6">
        <v>104</v>
      </c>
      <c r="T34" s="2">
        <f t="shared" si="3"/>
        <v>11.479028697571744</v>
      </c>
      <c r="U34" s="2">
        <f t="shared" si="4"/>
        <v>0.14156250000000001</v>
      </c>
      <c r="V34" s="73" t="s">
        <v>33</v>
      </c>
      <c r="W34" s="74">
        <v>0.5</v>
      </c>
      <c r="X34" s="73">
        <v>132</v>
      </c>
      <c r="Y34" s="73">
        <v>8</v>
      </c>
      <c r="Z34" s="75" t="s">
        <v>194</v>
      </c>
    </row>
    <row r="35" spans="1:26" x14ac:dyDescent="0.25">
      <c r="A35" s="20" t="s">
        <v>149</v>
      </c>
      <c r="B35" s="20" t="s">
        <v>29</v>
      </c>
      <c r="C35" s="21">
        <v>11.45</v>
      </c>
      <c r="D35" s="20" t="s">
        <v>150</v>
      </c>
      <c r="E35" s="6">
        <v>2112</v>
      </c>
      <c r="F35" s="1">
        <v>184</v>
      </c>
      <c r="G35" s="30">
        <v>206</v>
      </c>
      <c r="H35" s="34">
        <v>73728</v>
      </c>
      <c r="I35" s="37">
        <f t="shared" si="6"/>
        <v>8</v>
      </c>
      <c r="J35" s="34" t="s">
        <v>31</v>
      </c>
      <c r="K35" s="33">
        <f t="shared" si="1"/>
        <v>0.6986899563318778</v>
      </c>
      <c r="L35" s="32">
        <f t="shared" si="2"/>
        <v>0.78124999999999989</v>
      </c>
      <c r="M35" s="1">
        <v>1</v>
      </c>
      <c r="R35" s="1" t="s">
        <v>32</v>
      </c>
      <c r="S35" s="6">
        <v>40</v>
      </c>
      <c r="T35" s="2">
        <f t="shared" si="3"/>
        <v>3.4934497816593888</v>
      </c>
      <c r="U35" s="2">
        <f t="shared" si="4"/>
        <v>1.1181640624999998</v>
      </c>
      <c r="V35" s="71" t="s">
        <v>33</v>
      </c>
      <c r="W35" s="70">
        <v>0.4</v>
      </c>
      <c r="X35" s="71">
        <v>49</v>
      </c>
      <c r="Y35" s="71">
        <v>3.2</v>
      </c>
      <c r="Z35" s="72" t="s">
        <v>151</v>
      </c>
    </row>
    <row r="36" spans="1:26" x14ac:dyDescent="0.25">
      <c r="A36" s="20" t="s">
        <v>197</v>
      </c>
      <c r="B36" s="20" t="s">
        <v>29</v>
      </c>
      <c r="C36" s="21">
        <v>11.26</v>
      </c>
      <c r="D36" s="20" t="s">
        <v>150</v>
      </c>
      <c r="E36" s="6">
        <v>2112</v>
      </c>
      <c r="F36" s="1">
        <v>188</v>
      </c>
      <c r="G36" s="30">
        <v>33</v>
      </c>
      <c r="H36" s="34">
        <v>73728</v>
      </c>
      <c r="I36" s="37">
        <f t="shared" si="6"/>
        <v>8</v>
      </c>
      <c r="J36" s="34" t="s">
        <v>31</v>
      </c>
      <c r="K36" s="33">
        <f t="shared" si="1"/>
        <v>0.71047957371225579</v>
      </c>
      <c r="L36" s="32">
        <f t="shared" si="2"/>
        <v>0.125</v>
      </c>
      <c r="M36" s="1">
        <v>1</v>
      </c>
      <c r="R36" s="1" t="s">
        <v>32</v>
      </c>
      <c r="S36" s="6">
        <v>104</v>
      </c>
      <c r="T36" s="2">
        <f t="shared" si="3"/>
        <v>9.2362344582593252</v>
      </c>
      <c r="U36" s="2">
        <f t="shared" si="4"/>
        <v>0.1759375</v>
      </c>
      <c r="V36" s="73" t="s">
        <v>33</v>
      </c>
      <c r="W36" s="74">
        <v>0.5</v>
      </c>
      <c r="X36" s="73">
        <v>132</v>
      </c>
      <c r="Y36" s="73">
        <v>8</v>
      </c>
      <c r="Z36" s="75" t="s">
        <v>194</v>
      </c>
    </row>
    <row r="37" spans="1:26" x14ac:dyDescent="0.25">
      <c r="A37" s="20" t="s">
        <v>198</v>
      </c>
      <c r="B37" s="20" t="s">
        <v>29</v>
      </c>
      <c r="C37" s="21">
        <v>13.53</v>
      </c>
      <c r="D37" s="20" t="s">
        <v>150</v>
      </c>
      <c r="E37" s="6">
        <v>4320</v>
      </c>
      <c r="F37" s="1">
        <v>319</v>
      </c>
      <c r="G37" s="30">
        <v>68</v>
      </c>
      <c r="H37" s="34">
        <v>92160</v>
      </c>
      <c r="I37" s="37">
        <f t="shared" si="6"/>
        <v>10</v>
      </c>
      <c r="J37" s="34" t="s">
        <v>31</v>
      </c>
      <c r="K37" s="33">
        <f t="shared" si="1"/>
        <v>0.73909830007390986</v>
      </c>
      <c r="L37" s="32">
        <f t="shared" si="2"/>
        <v>0.15625</v>
      </c>
      <c r="M37" s="1">
        <v>2</v>
      </c>
      <c r="R37" s="1" t="s">
        <v>32</v>
      </c>
      <c r="S37" s="6">
        <v>104</v>
      </c>
      <c r="T37" s="2">
        <f t="shared" si="3"/>
        <v>7.686622320768663</v>
      </c>
      <c r="U37" s="2">
        <f t="shared" si="4"/>
        <v>0.21140624999999999</v>
      </c>
      <c r="V37" s="73" t="s">
        <v>33</v>
      </c>
      <c r="W37" s="74">
        <v>0.5</v>
      </c>
      <c r="X37" s="73">
        <v>132</v>
      </c>
      <c r="Y37" s="73">
        <v>8</v>
      </c>
      <c r="Z37" s="75" t="s">
        <v>194</v>
      </c>
    </row>
    <row r="38" spans="1:26" x14ac:dyDescent="0.25">
      <c r="A38" s="20" t="s">
        <v>199</v>
      </c>
      <c r="B38" s="20" t="s">
        <v>29</v>
      </c>
      <c r="C38" s="21">
        <v>15.98</v>
      </c>
      <c r="D38" s="20" t="s">
        <v>150</v>
      </c>
      <c r="E38" s="6">
        <v>4320</v>
      </c>
      <c r="F38" s="1">
        <v>270</v>
      </c>
      <c r="G38" s="30">
        <v>68</v>
      </c>
      <c r="H38" s="34">
        <v>92160</v>
      </c>
      <c r="I38" s="37">
        <f t="shared" si="6"/>
        <v>10</v>
      </c>
      <c r="J38" s="34" t="s">
        <v>31</v>
      </c>
      <c r="K38" s="33">
        <f t="shared" si="1"/>
        <v>0.62578222778473092</v>
      </c>
      <c r="L38" s="32">
        <f t="shared" si="2"/>
        <v>0.15625</v>
      </c>
      <c r="M38" s="1">
        <v>2</v>
      </c>
      <c r="N38" s="50"/>
      <c r="Q38" s="50"/>
      <c r="R38" s="1" t="s">
        <v>32</v>
      </c>
      <c r="S38" s="6">
        <v>150</v>
      </c>
      <c r="T38" s="2">
        <f t="shared" si="3"/>
        <v>9.386733416770964</v>
      </c>
      <c r="U38" s="2">
        <f t="shared" si="4"/>
        <v>0.24968750000000001</v>
      </c>
      <c r="V38" s="73" t="s">
        <v>33</v>
      </c>
      <c r="W38" s="74">
        <v>0.5</v>
      </c>
      <c r="X38" s="73">
        <v>184</v>
      </c>
      <c r="Y38" s="73">
        <v>8</v>
      </c>
      <c r="Z38" s="75" t="s">
        <v>200</v>
      </c>
    </row>
    <row r="39" spans="1:26" x14ac:dyDescent="0.25">
      <c r="A39" s="20" t="s">
        <v>283</v>
      </c>
      <c r="B39" s="20" t="s">
        <v>29</v>
      </c>
      <c r="C39" s="22">
        <v>4.71</v>
      </c>
      <c r="D39" s="20" t="s">
        <v>278</v>
      </c>
      <c r="E39" s="6">
        <v>640</v>
      </c>
      <c r="F39" s="4">
        <f t="shared" ref="F39:F45" si="7">E39/C39</f>
        <v>135.88110403397027</v>
      </c>
      <c r="G39" s="31">
        <f t="shared" ref="G39:G45" si="8">E39/(Y39*Y39)</f>
        <v>17.777777777777779</v>
      </c>
      <c r="H39" s="34">
        <v>64512</v>
      </c>
      <c r="I39" s="37">
        <f t="shared" si="6"/>
        <v>7</v>
      </c>
      <c r="J39" s="34" t="s">
        <v>31</v>
      </c>
      <c r="K39" s="33">
        <f t="shared" si="1"/>
        <v>1.48619957537155</v>
      </c>
      <c r="L39" s="32">
        <f t="shared" si="2"/>
        <v>0.19444444444444445</v>
      </c>
      <c r="M39" s="1">
        <v>0</v>
      </c>
      <c r="R39" s="1" t="s">
        <v>32</v>
      </c>
      <c r="S39" s="6">
        <v>100</v>
      </c>
      <c r="T39" s="2">
        <f t="shared" si="3"/>
        <v>21.231422505307854</v>
      </c>
      <c r="U39" s="2">
        <f t="shared" si="4"/>
        <v>0.13083333333333333</v>
      </c>
      <c r="V39" s="73" t="s">
        <v>33</v>
      </c>
      <c r="W39" s="74">
        <v>0.5</v>
      </c>
      <c r="X39" s="73">
        <v>121</v>
      </c>
      <c r="Y39" s="73">
        <v>6</v>
      </c>
      <c r="Z39" s="75" t="s">
        <v>284</v>
      </c>
    </row>
    <row r="40" spans="1:26" x14ac:dyDescent="0.25">
      <c r="A40" s="20" t="s">
        <v>277</v>
      </c>
      <c r="B40" s="20" t="s">
        <v>29</v>
      </c>
      <c r="C40" s="22">
        <v>2.46</v>
      </c>
      <c r="D40" s="20" t="s">
        <v>278</v>
      </c>
      <c r="E40" s="6">
        <v>1280</v>
      </c>
      <c r="F40" s="4">
        <f t="shared" si="7"/>
        <v>520.32520325203257</v>
      </c>
      <c r="G40" s="31">
        <f t="shared" si="8"/>
        <v>204.8</v>
      </c>
      <c r="H40" s="34">
        <v>64512</v>
      </c>
      <c r="I40" s="37">
        <f t="shared" si="6"/>
        <v>7</v>
      </c>
      <c r="J40" s="34" t="s">
        <v>31</v>
      </c>
      <c r="K40" s="33">
        <f t="shared" si="1"/>
        <v>2.845528455284553</v>
      </c>
      <c r="L40" s="32">
        <f t="shared" si="2"/>
        <v>1.1200000000000001</v>
      </c>
      <c r="M40" s="1">
        <v>1</v>
      </c>
      <c r="R40" s="1" t="s">
        <v>32</v>
      </c>
      <c r="S40" s="6">
        <v>28</v>
      </c>
      <c r="T40" s="2">
        <f t="shared" si="3"/>
        <v>11.382113821138212</v>
      </c>
      <c r="U40" s="2">
        <f t="shared" si="4"/>
        <v>0.39360000000000001</v>
      </c>
      <c r="V40" s="71" t="s">
        <v>33</v>
      </c>
      <c r="W40" s="70">
        <v>0.4</v>
      </c>
      <c r="X40" s="71">
        <v>36</v>
      </c>
      <c r="Y40" s="71">
        <v>2.5</v>
      </c>
      <c r="Z40" s="72" t="s">
        <v>279</v>
      </c>
    </row>
    <row r="41" spans="1:26" x14ac:dyDescent="0.25">
      <c r="A41" s="20" t="s">
        <v>280</v>
      </c>
      <c r="B41" s="20" t="s">
        <v>29</v>
      </c>
      <c r="C41" s="22">
        <v>3.49</v>
      </c>
      <c r="D41" s="20" t="s">
        <v>278</v>
      </c>
      <c r="E41" s="6">
        <v>2112</v>
      </c>
      <c r="F41" s="4">
        <f t="shared" si="7"/>
        <v>605.15759312320915</v>
      </c>
      <c r="G41" s="31">
        <f t="shared" si="8"/>
        <v>206.24999999999997</v>
      </c>
      <c r="H41" s="34">
        <v>73728</v>
      </c>
      <c r="I41" s="37">
        <f t="shared" si="6"/>
        <v>8</v>
      </c>
      <c r="J41" s="34" t="s">
        <v>31</v>
      </c>
      <c r="K41" s="33">
        <f t="shared" si="1"/>
        <v>2.2922636103151861</v>
      </c>
      <c r="L41" s="32">
        <f t="shared" si="2"/>
        <v>0.78124999999999989</v>
      </c>
      <c r="M41" s="1">
        <v>1</v>
      </c>
      <c r="R41" s="1" t="s">
        <v>32</v>
      </c>
      <c r="S41" s="6">
        <v>38</v>
      </c>
      <c r="T41" s="2">
        <f t="shared" si="3"/>
        <v>10.888252148997134</v>
      </c>
      <c r="U41" s="2">
        <f t="shared" si="4"/>
        <v>0.34082031249999994</v>
      </c>
      <c r="V41" s="71" t="s">
        <v>33</v>
      </c>
      <c r="W41" s="70">
        <v>0.4</v>
      </c>
      <c r="X41" s="71">
        <v>49</v>
      </c>
      <c r="Y41" s="71">
        <v>3.2</v>
      </c>
      <c r="Z41" s="72" t="s">
        <v>151</v>
      </c>
    </row>
    <row r="42" spans="1:26" x14ac:dyDescent="0.25">
      <c r="A42" s="20" t="s">
        <v>286</v>
      </c>
      <c r="B42" s="20" t="s">
        <v>29</v>
      </c>
      <c r="C42" s="22">
        <v>9.01</v>
      </c>
      <c r="D42" s="20" t="s">
        <v>278</v>
      </c>
      <c r="E42" s="6">
        <v>2112</v>
      </c>
      <c r="F42" s="4">
        <f t="shared" si="7"/>
        <v>234.40621531631521</v>
      </c>
      <c r="G42" s="31">
        <f t="shared" si="8"/>
        <v>26.074074074074073</v>
      </c>
      <c r="H42" s="34">
        <v>73728</v>
      </c>
      <c r="I42" s="37">
        <f t="shared" si="6"/>
        <v>8</v>
      </c>
      <c r="J42" s="34" t="s">
        <v>31</v>
      </c>
      <c r="K42" s="33">
        <f t="shared" si="1"/>
        <v>0.88790233074361824</v>
      </c>
      <c r="L42" s="32">
        <f t="shared" si="2"/>
        <v>9.8765432098765427E-2</v>
      </c>
      <c r="M42" s="1">
        <v>1</v>
      </c>
      <c r="N42" s="50"/>
      <c r="R42" s="1" t="s">
        <v>32</v>
      </c>
      <c r="S42" s="6">
        <v>206</v>
      </c>
      <c r="T42" s="2">
        <f t="shared" si="3"/>
        <v>22.86348501664817</v>
      </c>
      <c r="U42" s="2">
        <f t="shared" si="4"/>
        <v>0.11123456790123457</v>
      </c>
      <c r="V42" s="73" t="s">
        <v>33</v>
      </c>
      <c r="W42" s="74">
        <v>0.5</v>
      </c>
      <c r="X42" s="73">
        <v>256</v>
      </c>
      <c r="Y42" s="73">
        <v>9</v>
      </c>
      <c r="Z42" s="75" t="s">
        <v>287</v>
      </c>
    </row>
    <row r="43" spans="1:26" x14ac:dyDescent="0.25">
      <c r="A43" s="20" t="s">
        <v>281</v>
      </c>
      <c r="B43" s="20" t="s">
        <v>29</v>
      </c>
      <c r="C43" s="22">
        <v>4.32</v>
      </c>
      <c r="D43" s="20" t="s">
        <v>278</v>
      </c>
      <c r="E43" s="6">
        <v>4320</v>
      </c>
      <c r="F43" s="4">
        <f t="shared" si="7"/>
        <v>999.99999999999989</v>
      </c>
      <c r="G43" s="31">
        <f t="shared" si="8"/>
        <v>270</v>
      </c>
      <c r="H43" s="34">
        <v>92160</v>
      </c>
      <c r="I43" s="37">
        <f t="shared" si="6"/>
        <v>10</v>
      </c>
      <c r="J43" s="34" t="s">
        <v>31</v>
      </c>
      <c r="K43" s="33">
        <f t="shared" si="1"/>
        <v>2.3148148148148149</v>
      </c>
      <c r="L43" s="32">
        <f t="shared" si="2"/>
        <v>0.625</v>
      </c>
      <c r="M43" s="1">
        <v>2</v>
      </c>
      <c r="N43" s="50"/>
      <c r="R43" s="1" t="s">
        <v>32</v>
      </c>
      <c r="S43" s="6">
        <v>63</v>
      </c>
      <c r="T43" s="2">
        <f t="shared" si="3"/>
        <v>14.583333333333332</v>
      </c>
      <c r="U43" s="2">
        <f t="shared" si="4"/>
        <v>0.27</v>
      </c>
      <c r="V43" s="71" t="s">
        <v>33</v>
      </c>
      <c r="W43" s="70">
        <v>0.4</v>
      </c>
      <c r="X43" s="71">
        <v>81</v>
      </c>
      <c r="Y43" s="71">
        <v>4</v>
      </c>
      <c r="Z43" s="72" t="s">
        <v>282</v>
      </c>
    </row>
    <row r="44" spans="1:26" x14ac:dyDescent="0.25">
      <c r="A44" s="20" t="s">
        <v>285</v>
      </c>
      <c r="B44" s="20" t="s">
        <v>29</v>
      </c>
      <c r="C44" s="22">
        <v>6.66</v>
      </c>
      <c r="D44" s="20" t="s">
        <v>278</v>
      </c>
      <c r="E44" s="6">
        <v>4320</v>
      </c>
      <c r="F44" s="4">
        <f t="shared" si="7"/>
        <v>648.64864864864865</v>
      </c>
      <c r="G44" s="31">
        <f t="shared" si="8"/>
        <v>120</v>
      </c>
      <c r="H44" s="34">
        <v>92160</v>
      </c>
      <c r="I44" s="37">
        <f t="shared" si="6"/>
        <v>10</v>
      </c>
      <c r="J44" s="34" t="s">
        <v>31</v>
      </c>
      <c r="K44" s="33">
        <f t="shared" si="1"/>
        <v>1.5015015015015014</v>
      </c>
      <c r="L44" s="32">
        <f t="shared" si="2"/>
        <v>0.27777777777777779</v>
      </c>
      <c r="M44" s="1">
        <v>2</v>
      </c>
      <c r="N44" s="50"/>
      <c r="R44" s="50" t="s">
        <v>32</v>
      </c>
      <c r="S44" s="6">
        <v>100</v>
      </c>
      <c r="T44" s="2">
        <f t="shared" si="3"/>
        <v>15.015015015015015</v>
      </c>
      <c r="U44" s="2">
        <f t="shared" si="4"/>
        <v>0.185</v>
      </c>
      <c r="V44" s="73" t="s">
        <v>33</v>
      </c>
      <c r="W44" s="74">
        <v>0.5</v>
      </c>
      <c r="X44" s="73">
        <v>121</v>
      </c>
      <c r="Y44" s="73">
        <v>6</v>
      </c>
      <c r="Z44" s="75" t="s">
        <v>284</v>
      </c>
    </row>
    <row r="45" spans="1:26" x14ac:dyDescent="0.25">
      <c r="A45" s="20" t="s">
        <v>288</v>
      </c>
      <c r="B45" s="20" t="s">
        <v>29</v>
      </c>
      <c r="C45" s="22">
        <v>12.97</v>
      </c>
      <c r="D45" s="20" t="s">
        <v>278</v>
      </c>
      <c r="E45" s="6">
        <v>6864</v>
      </c>
      <c r="F45" s="4">
        <f t="shared" si="7"/>
        <v>529.22127987663839</v>
      </c>
      <c r="G45" s="31">
        <f t="shared" si="8"/>
        <v>84.740740740740748</v>
      </c>
      <c r="H45" s="34">
        <v>239616</v>
      </c>
      <c r="I45" s="37">
        <f t="shared" si="6"/>
        <v>26</v>
      </c>
      <c r="J45" s="34" t="s">
        <v>31</v>
      </c>
      <c r="K45" s="33">
        <f t="shared" si="1"/>
        <v>2.0046260601387815</v>
      </c>
      <c r="L45" s="32">
        <f t="shared" si="2"/>
        <v>0.32098765432098764</v>
      </c>
      <c r="M45" s="1">
        <v>2</v>
      </c>
      <c r="N45" s="50"/>
      <c r="R45" s="1" t="s">
        <v>32</v>
      </c>
      <c r="S45" s="6">
        <v>206</v>
      </c>
      <c r="T45" s="2">
        <f t="shared" si="3"/>
        <v>15.882806476484193</v>
      </c>
      <c r="U45" s="2">
        <f t="shared" si="4"/>
        <v>0.16012345679012346</v>
      </c>
      <c r="V45" s="73" t="s">
        <v>33</v>
      </c>
      <c r="W45" s="74">
        <v>0.5</v>
      </c>
      <c r="X45" s="73">
        <v>256</v>
      </c>
      <c r="Y45" s="73">
        <v>9</v>
      </c>
      <c r="Z45" s="75" t="s">
        <v>287</v>
      </c>
    </row>
    <row r="46" spans="1:26" x14ac:dyDescent="0.25">
      <c r="A46" s="20" t="s">
        <v>509</v>
      </c>
      <c r="B46" s="20" t="s">
        <v>29</v>
      </c>
      <c r="C46" s="45">
        <v>16</v>
      </c>
      <c r="D46" s="20" t="s">
        <v>517</v>
      </c>
      <c r="E46" s="6">
        <v>5000</v>
      </c>
      <c r="F46" s="4">
        <v>312.5</v>
      </c>
      <c r="G46" s="31">
        <v>78.125</v>
      </c>
      <c r="H46" s="34">
        <v>165888</v>
      </c>
      <c r="I46" s="37">
        <v>18</v>
      </c>
      <c r="J46" s="34" t="s">
        <v>31</v>
      </c>
      <c r="K46" s="33">
        <v>1.125</v>
      </c>
      <c r="L46" s="32">
        <v>0.28125</v>
      </c>
      <c r="M46" s="1">
        <v>2</v>
      </c>
      <c r="N46" s="5">
        <v>12</v>
      </c>
      <c r="O46" s="1" t="s">
        <v>42</v>
      </c>
      <c r="Q46" s="50"/>
      <c r="R46" s="51" t="s">
        <v>32</v>
      </c>
      <c r="S46" s="6">
        <v>86</v>
      </c>
      <c r="T46" s="2">
        <v>5.375</v>
      </c>
      <c r="U46" s="2">
        <v>1.34375</v>
      </c>
      <c r="V46" s="73" t="s">
        <v>33</v>
      </c>
      <c r="W46" s="74">
        <v>0.5</v>
      </c>
      <c r="X46" s="73">
        <v>132</v>
      </c>
      <c r="Y46" s="73">
        <v>8</v>
      </c>
      <c r="Z46" s="75" t="s">
        <v>97</v>
      </c>
    </row>
    <row r="47" spans="1:26" x14ac:dyDescent="0.25">
      <c r="A47" s="20" t="s">
        <v>513</v>
      </c>
      <c r="B47" s="20" t="s">
        <v>29</v>
      </c>
      <c r="C47" s="45">
        <v>20.48</v>
      </c>
      <c r="D47" s="20" t="s">
        <v>517</v>
      </c>
      <c r="E47" s="6">
        <v>8000</v>
      </c>
      <c r="F47" s="4">
        <v>390.625</v>
      </c>
      <c r="G47" s="31">
        <v>125</v>
      </c>
      <c r="H47" s="34">
        <v>221184</v>
      </c>
      <c r="I47" s="37">
        <v>24</v>
      </c>
      <c r="J47" s="34" t="s">
        <v>31</v>
      </c>
      <c r="K47" s="33">
        <v>1.171875</v>
      </c>
      <c r="L47" s="32">
        <v>0.375</v>
      </c>
      <c r="M47" s="1">
        <v>2</v>
      </c>
      <c r="N47" s="5">
        <v>16</v>
      </c>
      <c r="O47" s="1" t="s">
        <v>42</v>
      </c>
      <c r="Q47" s="50"/>
      <c r="R47" s="51" t="s">
        <v>32</v>
      </c>
      <c r="S47" s="6">
        <v>86</v>
      </c>
      <c r="T47" s="2">
        <v>4.19921875</v>
      </c>
      <c r="U47" s="2">
        <v>1.34375</v>
      </c>
      <c r="V47" s="73" t="s">
        <v>33</v>
      </c>
      <c r="W47" s="74">
        <v>0.5</v>
      </c>
      <c r="X47" s="73">
        <v>132</v>
      </c>
      <c r="Y47" s="73">
        <v>8</v>
      </c>
      <c r="Z47" s="75" t="s">
        <v>97</v>
      </c>
    </row>
    <row r="48" spans="1:26" x14ac:dyDescent="0.25">
      <c r="A48" s="24" t="s">
        <v>138</v>
      </c>
      <c r="B48" s="24" t="s">
        <v>123</v>
      </c>
      <c r="C48" s="25">
        <v>29.54</v>
      </c>
      <c r="D48" s="24" t="s">
        <v>139</v>
      </c>
      <c r="E48" s="6">
        <v>12800</v>
      </c>
      <c r="F48" s="50">
        <v>433</v>
      </c>
      <c r="G48" s="52">
        <v>128</v>
      </c>
      <c r="H48" s="34">
        <v>737280</v>
      </c>
      <c r="I48" s="37">
        <f t="shared" ref="I48:I54" si="9">H48/1024/9</f>
        <v>80</v>
      </c>
      <c r="J48" s="34" t="s">
        <v>31</v>
      </c>
      <c r="K48" s="33">
        <f t="shared" ref="K48:K54" si="10">I48/C48</f>
        <v>2.7081922816519972</v>
      </c>
      <c r="L48" s="32">
        <f t="shared" ref="L48:L54" si="11">I48/(Y48*Y48)</f>
        <v>0.8</v>
      </c>
      <c r="M48" s="1">
        <v>3</v>
      </c>
      <c r="N48" s="5">
        <v>40</v>
      </c>
      <c r="O48" s="1" t="s">
        <v>128</v>
      </c>
      <c r="P48" s="1">
        <v>2</v>
      </c>
      <c r="Q48" s="5" t="s">
        <v>129</v>
      </c>
      <c r="R48" s="1" t="s">
        <v>43</v>
      </c>
      <c r="S48" s="6">
        <v>106</v>
      </c>
      <c r="T48" s="2">
        <f t="shared" ref="T48:T54" si="12">S48/C48</f>
        <v>3.5883547731888967</v>
      </c>
      <c r="U48" s="2">
        <f t="shared" ref="U48:U54" si="13">C48/(Y48*Y48)</f>
        <v>0.2954</v>
      </c>
      <c r="V48" s="73" t="s">
        <v>33</v>
      </c>
      <c r="W48" s="74">
        <v>0.5</v>
      </c>
      <c r="X48" s="73">
        <v>238</v>
      </c>
      <c r="Y48" s="73">
        <v>10</v>
      </c>
      <c r="Z48" s="75" t="s">
        <v>140</v>
      </c>
    </row>
    <row r="49" spans="1:26" x14ac:dyDescent="0.25">
      <c r="A49" s="24" t="s">
        <v>141</v>
      </c>
      <c r="B49" s="24" t="s">
        <v>123</v>
      </c>
      <c r="C49" s="25">
        <v>32.549999999999997</v>
      </c>
      <c r="D49" s="24" t="s">
        <v>139</v>
      </c>
      <c r="E49" s="6">
        <v>16640</v>
      </c>
      <c r="F49" s="50">
        <v>511</v>
      </c>
      <c r="G49" s="52">
        <v>166</v>
      </c>
      <c r="H49" s="34">
        <v>921600</v>
      </c>
      <c r="I49" s="37">
        <f t="shared" si="9"/>
        <v>100</v>
      </c>
      <c r="J49" s="34" t="s">
        <v>31</v>
      </c>
      <c r="K49" s="33">
        <f t="shared" si="10"/>
        <v>3.0721966205837177</v>
      </c>
      <c r="L49" s="32">
        <f t="shared" si="11"/>
        <v>1</v>
      </c>
      <c r="M49" s="1">
        <v>5</v>
      </c>
      <c r="N49" s="5">
        <v>45</v>
      </c>
      <c r="O49" s="1" t="s">
        <v>128</v>
      </c>
      <c r="P49" s="1">
        <v>4</v>
      </c>
      <c r="Q49" s="5" t="s">
        <v>129</v>
      </c>
      <c r="R49" s="1" t="s">
        <v>43</v>
      </c>
      <c r="S49" s="6">
        <v>106</v>
      </c>
      <c r="T49" s="2">
        <f t="shared" si="12"/>
        <v>3.2565284178187408</v>
      </c>
      <c r="U49" s="2">
        <f t="shared" si="13"/>
        <v>0.32549999999999996</v>
      </c>
      <c r="V49" s="73" t="s">
        <v>33</v>
      </c>
      <c r="W49" s="74">
        <v>0.5</v>
      </c>
      <c r="X49" s="73">
        <v>236</v>
      </c>
      <c r="Y49" s="73">
        <v>10</v>
      </c>
      <c r="Z49" s="75" t="s">
        <v>142</v>
      </c>
    </row>
    <row r="50" spans="1:26" x14ac:dyDescent="0.25">
      <c r="A50" s="24" t="s">
        <v>143</v>
      </c>
      <c r="B50" s="24" t="s">
        <v>123</v>
      </c>
      <c r="C50" s="25">
        <v>40.04</v>
      </c>
      <c r="D50" s="24" t="s">
        <v>139</v>
      </c>
      <c r="E50" s="6">
        <v>33208</v>
      </c>
      <c r="F50" s="50">
        <v>829</v>
      </c>
      <c r="G50" s="52">
        <v>332</v>
      </c>
      <c r="H50" s="34">
        <v>1843200</v>
      </c>
      <c r="I50" s="37">
        <f t="shared" si="9"/>
        <v>200</v>
      </c>
      <c r="J50" s="34" t="s">
        <v>31</v>
      </c>
      <c r="K50" s="33">
        <f t="shared" si="10"/>
        <v>4.9950049950049955</v>
      </c>
      <c r="L50" s="32">
        <f t="shared" si="11"/>
        <v>2</v>
      </c>
      <c r="M50" s="1">
        <v>5</v>
      </c>
      <c r="N50" s="5">
        <v>80</v>
      </c>
      <c r="O50" s="1" t="s">
        <v>128</v>
      </c>
      <c r="P50" s="1">
        <v>4</v>
      </c>
      <c r="Q50" s="5" t="s">
        <v>129</v>
      </c>
      <c r="R50" s="1" t="s">
        <v>43</v>
      </c>
      <c r="S50" s="6">
        <v>106</v>
      </c>
      <c r="T50" s="2">
        <f t="shared" si="12"/>
        <v>2.6473526473526472</v>
      </c>
      <c r="U50" s="2">
        <f t="shared" si="13"/>
        <v>0.40039999999999998</v>
      </c>
      <c r="V50" s="73" t="s">
        <v>33</v>
      </c>
      <c r="W50" s="74">
        <v>0.5</v>
      </c>
      <c r="X50" s="73">
        <v>236</v>
      </c>
      <c r="Y50" s="73">
        <v>10</v>
      </c>
      <c r="Z50" s="75" t="s">
        <v>142</v>
      </c>
    </row>
    <row r="51" spans="1:26" x14ac:dyDescent="0.25">
      <c r="A51" s="24" t="s">
        <v>144</v>
      </c>
      <c r="B51" s="24" t="s">
        <v>123</v>
      </c>
      <c r="C51" s="25">
        <v>71.260000000000005</v>
      </c>
      <c r="D51" s="24" t="s">
        <v>139</v>
      </c>
      <c r="E51" s="6">
        <v>52160</v>
      </c>
      <c r="F51" s="1">
        <v>732</v>
      </c>
      <c r="G51" s="30">
        <v>522</v>
      </c>
      <c r="H51" s="34">
        <v>2764800</v>
      </c>
      <c r="I51" s="37">
        <f t="shared" si="9"/>
        <v>300</v>
      </c>
      <c r="J51" s="34" t="s">
        <v>31</v>
      </c>
      <c r="K51" s="33">
        <f t="shared" si="10"/>
        <v>4.209935447656469</v>
      </c>
      <c r="L51" s="32">
        <f t="shared" si="11"/>
        <v>3</v>
      </c>
      <c r="M51" s="1">
        <v>6</v>
      </c>
      <c r="N51" s="5">
        <v>90</v>
      </c>
      <c r="O51" s="1" t="s">
        <v>128</v>
      </c>
      <c r="P51" s="1">
        <v>4</v>
      </c>
      <c r="Q51" s="5" t="s">
        <v>129</v>
      </c>
      <c r="R51" s="1" t="s">
        <v>43</v>
      </c>
      <c r="S51" s="6">
        <v>106</v>
      </c>
      <c r="T51" s="2">
        <f t="shared" si="12"/>
        <v>1.4875105248386191</v>
      </c>
      <c r="U51" s="2">
        <f t="shared" si="13"/>
        <v>0.71260000000000001</v>
      </c>
      <c r="V51" s="73" t="s">
        <v>33</v>
      </c>
      <c r="W51" s="74">
        <v>0.5</v>
      </c>
      <c r="X51" s="73">
        <v>236</v>
      </c>
      <c r="Y51" s="73">
        <v>10</v>
      </c>
      <c r="Z51" s="75" t="s">
        <v>142</v>
      </c>
    </row>
    <row r="52" spans="1:26" x14ac:dyDescent="0.25">
      <c r="A52" s="28" t="s">
        <v>122</v>
      </c>
      <c r="B52" s="28" t="s">
        <v>123</v>
      </c>
      <c r="C52" s="29">
        <v>24.29</v>
      </c>
      <c r="D52" s="28" t="s">
        <v>124</v>
      </c>
      <c r="E52" s="6">
        <v>14579</v>
      </c>
      <c r="F52" s="1">
        <v>600</v>
      </c>
      <c r="G52" s="30">
        <v>228</v>
      </c>
      <c r="H52" s="34">
        <v>589824</v>
      </c>
      <c r="I52" s="37">
        <f t="shared" si="9"/>
        <v>64</v>
      </c>
      <c r="J52" s="34" t="s">
        <v>31</v>
      </c>
      <c r="K52" s="33">
        <f t="shared" si="10"/>
        <v>2.6348291477974475</v>
      </c>
      <c r="L52" s="32">
        <f t="shared" si="11"/>
        <v>1</v>
      </c>
      <c r="M52" s="1">
        <v>2</v>
      </c>
      <c r="N52" s="5">
        <v>32</v>
      </c>
      <c r="O52" s="1" t="s">
        <v>42</v>
      </c>
      <c r="Q52" s="50"/>
      <c r="R52" s="1" t="s">
        <v>43</v>
      </c>
      <c r="S52" s="6">
        <v>106</v>
      </c>
      <c r="T52" s="2">
        <f t="shared" si="12"/>
        <v>4.363935776039523</v>
      </c>
      <c r="U52" s="2">
        <f t="shared" si="13"/>
        <v>0.37953124999999999</v>
      </c>
      <c r="V52" s="73" t="s">
        <v>33</v>
      </c>
      <c r="W52" s="74">
        <v>0.5</v>
      </c>
      <c r="X52" s="73">
        <v>196</v>
      </c>
      <c r="Y52" s="73">
        <v>8</v>
      </c>
      <c r="Z52" s="75" t="s">
        <v>125</v>
      </c>
    </row>
    <row r="53" spans="1:26" x14ac:dyDescent="0.25">
      <c r="A53" s="26" t="s">
        <v>126</v>
      </c>
      <c r="B53" s="26" t="s">
        <v>123</v>
      </c>
      <c r="C53" s="27">
        <v>14.7</v>
      </c>
      <c r="D53" s="26" t="s">
        <v>127</v>
      </c>
      <c r="E53" s="6">
        <v>6000</v>
      </c>
      <c r="F53" s="50">
        <v>408</v>
      </c>
      <c r="G53" s="52">
        <v>94</v>
      </c>
      <c r="H53" s="51">
        <v>184320</v>
      </c>
      <c r="I53" s="37">
        <f t="shared" si="9"/>
        <v>20</v>
      </c>
      <c r="J53" s="51" t="s">
        <v>31</v>
      </c>
      <c r="K53" s="33">
        <f t="shared" si="10"/>
        <v>1.3605442176870748</v>
      </c>
      <c r="L53" s="32">
        <f t="shared" si="11"/>
        <v>0.3125</v>
      </c>
      <c r="M53" s="50">
        <v>2</v>
      </c>
      <c r="N53" s="5">
        <v>10</v>
      </c>
      <c r="O53" s="50" t="s">
        <v>128</v>
      </c>
      <c r="P53" s="50"/>
      <c r="Q53" s="5" t="s">
        <v>129</v>
      </c>
      <c r="R53" s="50" t="s">
        <v>43</v>
      </c>
      <c r="S53" s="6">
        <v>100</v>
      </c>
      <c r="T53" s="2">
        <f t="shared" si="12"/>
        <v>6.8027210884353746</v>
      </c>
      <c r="U53" s="2">
        <f t="shared" si="13"/>
        <v>0.22968749999999999</v>
      </c>
      <c r="V53" s="73" t="s">
        <v>33</v>
      </c>
      <c r="W53" s="74">
        <v>0.5</v>
      </c>
      <c r="X53" s="73">
        <v>196</v>
      </c>
      <c r="Y53" s="73">
        <v>8</v>
      </c>
      <c r="Z53" s="75" t="s">
        <v>125</v>
      </c>
    </row>
    <row r="54" spans="1:26" x14ac:dyDescent="0.25">
      <c r="A54" s="26" t="s">
        <v>130</v>
      </c>
      <c r="B54" s="26" t="s">
        <v>123</v>
      </c>
      <c r="C54" s="27">
        <v>18.760000000000002</v>
      </c>
      <c r="D54" s="26" t="s">
        <v>127</v>
      </c>
      <c r="E54" s="6">
        <v>12800</v>
      </c>
      <c r="F54" s="50">
        <v>682</v>
      </c>
      <c r="G54" s="52">
        <v>200</v>
      </c>
      <c r="H54" s="51">
        <v>368640</v>
      </c>
      <c r="I54" s="37">
        <f t="shared" si="9"/>
        <v>40</v>
      </c>
      <c r="J54" s="51" t="s">
        <v>31</v>
      </c>
      <c r="K54" s="33">
        <f t="shared" si="10"/>
        <v>2.1321961620469083</v>
      </c>
      <c r="L54" s="32">
        <f t="shared" si="11"/>
        <v>0.625</v>
      </c>
      <c r="M54" s="50">
        <v>2</v>
      </c>
      <c r="N54" s="5">
        <v>20</v>
      </c>
      <c r="O54" s="50" t="s">
        <v>128</v>
      </c>
      <c r="P54" s="50"/>
      <c r="Q54" s="5" t="s">
        <v>129</v>
      </c>
      <c r="R54" s="50" t="s">
        <v>43</v>
      </c>
      <c r="S54" s="6">
        <v>100</v>
      </c>
      <c r="T54" s="2">
        <f t="shared" si="12"/>
        <v>5.3304904051172706</v>
      </c>
      <c r="U54" s="2">
        <f t="shared" si="13"/>
        <v>0.29312500000000002</v>
      </c>
      <c r="V54" s="73" t="s">
        <v>33</v>
      </c>
      <c r="W54" s="74">
        <v>0.5</v>
      </c>
      <c r="X54" s="73">
        <v>196</v>
      </c>
      <c r="Y54" s="73">
        <v>8</v>
      </c>
      <c r="Z54" s="75" t="s">
        <v>125</v>
      </c>
    </row>
  </sheetData>
  <autoFilter ref="A2:Z52" xr:uid="{00000000-0009-0000-0000-000001000000}">
    <sortState xmlns:xlrd2="http://schemas.microsoft.com/office/spreadsheetml/2017/richdata2" ref="A3:Z54">
      <sortCondition ref="B2:B52"/>
    </sortState>
  </autoFilter>
  <mergeCells count="3">
    <mergeCell ref="E1:G1"/>
    <mergeCell ref="H1:L1"/>
    <mergeCell ref="S1:U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76"/>
  <sheetViews>
    <sheetView workbookViewId="0">
      <pane ySplit="2" topLeftCell="A3" activePane="bottomLeft" state="frozen"/>
      <selection pane="bottomLeft" activeCell="Q45" sqref="Q45"/>
    </sheetView>
  </sheetViews>
  <sheetFormatPr defaultRowHeight="15" x14ac:dyDescent="0.25"/>
  <cols>
    <col min="1" max="1" width="31.140625" customWidth="1"/>
    <col min="3" max="3" width="9.140625" style="1"/>
    <col min="4" max="4" width="18.5703125" customWidth="1"/>
    <col min="5" max="5" width="23" customWidth="1"/>
    <col min="6" max="6" width="24.7109375" customWidth="1"/>
    <col min="7" max="7" width="9.140625" style="1"/>
    <col min="8" max="14" width="9.28515625" style="1" customWidth="1"/>
    <col min="15" max="15" width="9.28515625" style="34" customWidth="1"/>
    <col min="16" max="17" width="9.28515625" style="1" customWidth="1"/>
    <col min="18" max="18" width="14.140625" style="1" customWidth="1"/>
    <col min="19" max="28" width="9.28515625" style="1" customWidth="1"/>
    <col min="29" max="29" width="27.140625" customWidth="1"/>
  </cols>
  <sheetData>
    <row r="1" spans="1:29" x14ac:dyDescent="0.25">
      <c r="H1" s="111" t="s">
        <v>0</v>
      </c>
      <c r="I1" s="111"/>
      <c r="J1" s="111"/>
      <c r="K1" s="109" t="s">
        <v>1</v>
      </c>
      <c r="L1" s="109"/>
      <c r="M1" s="109"/>
      <c r="N1" s="109"/>
      <c r="O1" s="110"/>
      <c r="V1" s="111" t="s">
        <v>2</v>
      </c>
      <c r="W1" s="111"/>
      <c r="X1" s="111"/>
      <c r="Y1" s="54"/>
      <c r="Z1" s="35"/>
      <c r="AA1" s="35"/>
      <c r="AB1" s="35"/>
      <c r="AC1" s="63"/>
    </row>
    <row r="2" spans="1:29" ht="15.75" thickBot="1" x14ac:dyDescent="0.3">
      <c r="A2" s="57" t="s">
        <v>3</v>
      </c>
      <c r="B2" s="57" t="s">
        <v>4</v>
      </c>
      <c r="C2" s="57" t="s">
        <v>5</v>
      </c>
      <c r="D2" s="57" t="s">
        <v>6</v>
      </c>
      <c r="E2" s="57" t="s">
        <v>7</v>
      </c>
      <c r="F2" s="57" t="s">
        <v>8</v>
      </c>
      <c r="G2" s="57" t="s">
        <v>9</v>
      </c>
      <c r="H2" s="57" t="s">
        <v>10</v>
      </c>
      <c r="I2" s="57" t="s">
        <v>11</v>
      </c>
      <c r="J2" s="57" t="s">
        <v>12</v>
      </c>
      <c r="K2" s="57" t="s">
        <v>13</v>
      </c>
      <c r="L2" s="57" t="s">
        <v>14</v>
      </c>
      <c r="M2" s="57" t="s">
        <v>15</v>
      </c>
      <c r="N2" s="57" t="s">
        <v>16</v>
      </c>
      <c r="O2" s="58" t="s">
        <v>17</v>
      </c>
      <c r="P2" s="57" t="s">
        <v>18</v>
      </c>
      <c r="Q2" s="57" t="s">
        <v>19</v>
      </c>
      <c r="R2" s="57" t="s">
        <v>20</v>
      </c>
      <c r="S2" s="57" t="s">
        <v>21</v>
      </c>
      <c r="T2" s="57" t="s">
        <v>22</v>
      </c>
      <c r="U2" s="57" t="s">
        <v>23</v>
      </c>
      <c r="V2" s="57" t="s">
        <v>10</v>
      </c>
      <c r="W2" s="57" t="s">
        <v>11</v>
      </c>
      <c r="X2" s="57" t="s">
        <v>12</v>
      </c>
      <c r="Y2" s="59" t="s">
        <v>20</v>
      </c>
      <c r="Z2" s="57" t="s">
        <v>24</v>
      </c>
      <c r="AA2" s="57" t="s">
        <v>25</v>
      </c>
      <c r="AB2" s="57" t="s">
        <v>26</v>
      </c>
      <c r="AC2" s="58" t="s">
        <v>27</v>
      </c>
    </row>
    <row r="3" spans="1:29" x14ac:dyDescent="0.25">
      <c r="A3" s="11" t="s">
        <v>429</v>
      </c>
      <c r="B3" s="11" t="s">
        <v>57</v>
      </c>
      <c r="C3" s="13">
        <v>60.91</v>
      </c>
      <c r="D3" s="11" t="s">
        <v>326</v>
      </c>
      <c r="E3" s="11" t="s">
        <v>173</v>
      </c>
      <c r="F3" s="11" t="s">
        <v>430</v>
      </c>
      <c r="G3" s="12">
        <v>181</v>
      </c>
      <c r="H3" s="6">
        <v>25000</v>
      </c>
      <c r="I3" s="4">
        <f t="shared" ref="I3:I34" si="0">H3/C3</f>
        <v>410.44163519947466</v>
      </c>
      <c r="J3" s="31">
        <f t="shared" ref="J3:J34" si="1">H3/(AB3*AB3)</f>
        <v>47.258979206049148</v>
      </c>
      <c r="K3" s="34">
        <v>1574912</v>
      </c>
      <c r="L3" s="37">
        <f t="shared" ref="L3:L21" si="2">K3/1024/8</f>
        <v>192.25</v>
      </c>
      <c r="M3" s="34" t="s">
        <v>226</v>
      </c>
      <c r="N3" s="33">
        <f t="shared" ref="N3:N34" si="3">L3/C3</f>
        <v>3.15629617468396</v>
      </c>
      <c r="O3" s="32">
        <f t="shared" ref="O3:O34" si="4">L3/(AB3*AB3)</f>
        <v>0.36342155009451793</v>
      </c>
      <c r="P3" s="1">
        <v>5</v>
      </c>
      <c r="Q3" s="5">
        <v>72</v>
      </c>
      <c r="R3" s="1" t="s">
        <v>42</v>
      </c>
      <c r="S3" s="3"/>
      <c r="T3" s="56" t="s">
        <v>175</v>
      </c>
      <c r="U3" s="1" t="s">
        <v>43</v>
      </c>
      <c r="V3" s="6">
        <v>145</v>
      </c>
      <c r="W3" s="2">
        <f t="shared" ref="W3:W34" si="5">V3/C3</f>
        <v>2.3805614841569529</v>
      </c>
      <c r="X3" s="2">
        <f t="shared" ref="X3:X34" si="6">C3/(AB3*AB3)</f>
        <v>0.11514177693761814</v>
      </c>
      <c r="Y3" s="60" t="s">
        <v>33</v>
      </c>
      <c r="Z3" s="64">
        <v>0.8</v>
      </c>
      <c r="AA3" s="65">
        <v>672</v>
      </c>
      <c r="AB3" s="65">
        <v>23</v>
      </c>
      <c r="AC3" s="66" t="s">
        <v>431</v>
      </c>
    </row>
    <row r="4" spans="1:29" x14ac:dyDescent="0.25">
      <c r="A4" s="11" t="s">
        <v>432</v>
      </c>
      <c r="B4" s="11" t="s">
        <v>57</v>
      </c>
      <c r="C4" s="13">
        <v>71.709999999999994</v>
      </c>
      <c r="D4" s="11" t="s">
        <v>326</v>
      </c>
      <c r="E4" s="11" t="s">
        <v>177</v>
      </c>
      <c r="F4" s="11" t="s">
        <v>430</v>
      </c>
      <c r="G4" s="12">
        <v>181</v>
      </c>
      <c r="H4" s="6">
        <v>25000</v>
      </c>
      <c r="I4" s="4">
        <f t="shared" si="0"/>
        <v>348.6264119369684</v>
      </c>
      <c r="J4" s="31">
        <f t="shared" si="1"/>
        <v>47.258979206049148</v>
      </c>
      <c r="K4" s="34">
        <v>1574912</v>
      </c>
      <c r="L4" s="37">
        <f t="shared" si="2"/>
        <v>192.25</v>
      </c>
      <c r="M4" s="34" t="s">
        <v>226</v>
      </c>
      <c r="N4" s="33">
        <f t="shared" si="3"/>
        <v>2.6809371077952866</v>
      </c>
      <c r="O4" s="32">
        <f t="shared" si="4"/>
        <v>0.36342155009451793</v>
      </c>
      <c r="P4" s="1">
        <v>5</v>
      </c>
      <c r="Q4" s="5">
        <v>72</v>
      </c>
      <c r="R4" s="1" t="s">
        <v>42</v>
      </c>
      <c r="S4" s="3"/>
      <c r="T4" s="56" t="s">
        <v>175</v>
      </c>
      <c r="U4" s="1" t="s">
        <v>43</v>
      </c>
      <c r="V4" s="6">
        <v>145</v>
      </c>
      <c r="W4" s="2">
        <f t="shared" si="5"/>
        <v>2.0220331892344166</v>
      </c>
      <c r="X4" s="2">
        <f t="shared" si="6"/>
        <v>0.13555765595463137</v>
      </c>
      <c r="Y4" s="60" t="s">
        <v>33</v>
      </c>
      <c r="Z4" s="64">
        <v>0.8</v>
      </c>
      <c r="AA4" s="65">
        <v>672</v>
      </c>
      <c r="AB4" s="65">
        <v>23</v>
      </c>
      <c r="AC4" s="66" t="s">
        <v>431</v>
      </c>
    </row>
    <row r="5" spans="1:29" x14ac:dyDescent="0.25">
      <c r="A5" s="11" t="s">
        <v>325</v>
      </c>
      <c r="B5" s="11" t="s">
        <v>57</v>
      </c>
      <c r="C5" s="13">
        <v>74.2</v>
      </c>
      <c r="D5" s="11" t="s">
        <v>326</v>
      </c>
      <c r="E5" s="11" t="s">
        <v>173</v>
      </c>
      <c r="F5" s="11" t="s">
        <v>327</v>
      </c>
      <c r="G5" s="12">
        <v>151</v>
      </c>
      <c r="H5" s="6">
        <v>25000</v>
      </c>
      <c r="I5" s="4">
        <f t="shared" si="0"/>
        <v>336.92722371967653</v>
      </c>
      <c r="J5" s="31">
        <f t="shared" si="1"/>
        <v>69.252077562326875</v>
      </c>
      <c r="K5" s="34">
        <v>1574912</v>
      </c>
      <c r="L5" s="37">
        <f t="shared" si="2"/>
        <v>192.25</v>
      </c>
      <c r="M5" s="34" t="s">
        <v>226</v>
      </c>
      <c r="N5" s="33">
        <f t="shared" si="3"/>
        <v>2.5909703504043127</v>
      </c>
      <c r="O5" s="32">
        <f t="shared" si="4"/>
        <v>0.5325484764542936</v>
      </c>
      <c r="P5" s="1">
        <v>5</v>
      </c>
      <c r="Q5" s="5">
        <v>72</v>
      </c>
      <c r="R5" s="1" t="s">
        <v>42</v>
      </c>
      <c r="T5" s="56" t="s">
        <v>175</v>
      </c>
      <c r="U5" s="1" t="s">
        <v>43</v>
      </c>
      <c r="V5" s="6">
        <v>66</v>
      </c>
      <c r="W5" s="2">
        <f t="shared" si="5"/>
        <v>0.88948787061994605</v>
      </c>
      <c r="X5" s="2">
        <f t="shared" si="6"/>
        <v>0.20554016620498616</v>
      </c>
      <c r="Y5" s="60" t="s">
        <v>33</v>
      </c>
      <c r="Z5" s="64">
        <v>0.8</v>
      </c>
      <c r="AA5" s="65">
        <v>484</v>
      </c>
      <c r="AB5" s="65">
        <v>19</v>
      </c>
      <c r="AC5" s="66" t="s">
        <v>314</v>
      </c>
    </row>
    <row r="6" spans="1:29" x14ac:dyDescent="0.25">
      <c r="A6" s="11" t="s">
        <v>433</v>
      </c>
      <c r="B6" s="11" t="s">
        <v>57</v>
      </c>
      <c r="C6" s="13">
        <v>76.98</v>
      </c>
      <c r="D6" s="11" t="s">
        <v>326</v>
      </c>
      <c r="E6" s="11" t="s">
        <v>173</v>
      </c>
      <c r="F6" s="11" t="s">
        <v>430</v>
      </c>
      <c r="G6" s="12">
        <v>181</v>
      </c>
      <c r="H6" s="6">
        <v>40000</v>
      </c>
      <c r="I6" s="4">
        <f t="shared" si="0"/>
        <v>519.61548454143929</v>
      </c>
      <c r="J6" s="31">
        <f t="shared" si="1"/>
        <v>75.614366729678636</v>
      </c>
      <c r="K6" s="34">
        <v>3001344</v>
      </c>
      <c r="L6" s="37">
        <f t="shared" si="2"/>
        <v>366.375</v>
      </c>
      <c r="M6" s="34" t="s">
        <v>226</v>
      </c>
      <c r="N6" s="33">
        <f t="shared" si="3"/>
        <v>4.7593530787217455</v>
      </c>
      <c r="O6" s="32">
        <f t="shared" si="4"/>
        <v>0.69258034026465032</v>
      </c>
      <c r="P6" s="1">
        <v>5</v>
      </c>
      <c r="Q6" s="5">
        <v>168</v>
      </c>
      <c r="R6" s="1" t="s">
        <v>42</v>
      </c>
      <c r="T6" s="56" t="s">
        <v>175</v>
      </c>
      <c r="U6" s="1" t="s">
        <v>43</v>
      </c>
      <c r="V6" s="6">
        <v>145</v>
      </c>
      <c r="W6" s="2">
        <f t="shared" si="5"/>
        <v>1.8836061314627175</v>
      </c>
      <c r="X6" s="2">
        <f t="shared" si="6"/>
        <v>0.14551984877126656</v>
      </c>
      <c r="Y6" s="60" t="s">
        <v>33</v>
      </c>
      <c r="Z6" s="64">
        <v>0.8</v>
      </c>
      <c r="AA6" s="65">
        <v>672</v>
      </c>
      <c r="AB6" s="65">
        <v>23</v>
      </c>
      <c r="AC6" s="66" t="s">
        <v>431</v>
      </c>
    </row>
    <row r="7" spans="1:29" x14ac:dyDescent="0.25">
      <c r="A7" s="11" t="s">
        <v>328</v>
      </c>
      <c r="B7" s="11" t="s">
        <v>57</v>
      </c>
      <c r="C7" s="13">
        <v>92.58</v>
      </c>
      <c r="D7" s="11" t="s">
        <v>326</v>
      </c>
      <c r="E7" s="11" t="s">
        <v>173</v>
      </c>
      <c r="F7" s="11" t="s">
        <v>327</v>
      </c>
      <c r="G7" s="12">
        <v>151</v>
      </c>
      <c r="H7" s="6">
        <v>40000</v>
      </c>
      <c r="I7" s="4">
        <f t="shared" si="0"/>
        <v>432.05875999135884</v>
      </c>
      <c r="J7" s="31">
        <f t="shared" si="1"/>
        <v>110.80332409972299</v>
      </c>
      <c r="K7" s="34">
        <v>3001344</v>
      </c>
      <c r="L7" s="37">
        <f t="shared" si="2"/>
        <v>366.375</v>
      </c>
      <c r="M7" s="34" t="s">
        <v>226</v>
      </c>
      <c r="N7" s="33">
        <f t="shared" si="3"/>
        <v>3.9573882047958522</v>
      </c>
      <c r="O7" s="32">
        <f t="shared" si="4"/>
        <v>1.0148891966759004</v>
      </c>
      <c r="P7" s="1">
        <v>5</v>
      </c>
      <c r="Q7" s="5">
        <v>168</v>
      </c>
      <c r="R7" s="1" t="s">
        <v>42</v>
      </c>
      <c r="S7" s="3"/>
      <c r="T7" s="56" t="s">
        <v>175</v>
      </c>
      <c r="U7" s="1" t="s">
        <v>43</v>
      </c>
      <c r="V7" s="6">
        <v>66</v>
      </c>
      <c r="W7" s="2">
        <f t="shared" si="5"/>
        <v>0.71289695398574204</v>
      </c>
      <c r="X7" s="2">
        <f t="shared" si="6"/>
        <v>0.25645429362880884</v>
      </c>
      <c r="Y7" s="60" t="s">
        <v>33</v>
      </c>
      <c r="Z7" s="64">
        <v>0.8</v>
      </c>
      <c r="AA7" s="65">
        <v>484</v>
      </c>
      <c r="AB7" s="65">
        <v>19</v>
      </c>
      <c r="AC7" s="66" t="s">
        <v>314</v>
      </c>
    </row>
    <row r="8" spans="1:29" x14ac:dyDescent="0.25">
      <c r="A8" s="11" t="s">
        <v>434</v>
      </c>
      <c r="B8" s="11" t="s">
        <v>57</v>
      </c>
      <c r="C8" s="13">
        <v>107.57</v>
      </c>
      <c r="D8" s="11" t="s">
        <v>326</v>
      </c>
      <c r="E8" s="11" t="s">
        <v>177</v>
      </c>
      <c r="F8" s="11" t="s">
        <v>327</v>
      </c>
      <c r="G8" s="12">
        <v>181</v>
      </c>
      <c r="H8" s="6">
        <v>25000</v>
      </c>
      <c r="I8" s="4">
        <f t="shared" si="0"/>
        <v>232.40680487124664</v>
      </c>
      <c r="J8" s="31">
        <f t="shared" si="1"/>
        <v>47.258979206049148</v>
      </c>
      <c r="K8" s="34">
        <v>1574912</v>
      </c>
      <c r="L8" s="37">
        <f t="shared" si="2"/>
        <v>192.25</v>
      </c>
      <c r="M8" s="34" t="s">
        <v>226</v>
      </c>
      <c r="N8" s="33">
        <f t="shared" si="3"/>
        <v>1.7872083294598866</v>
      </c>
      <c r="O8" s="32">
        <f t="shared" si="4"/>
        <v>0.36342155009451793</v>
      </c>
      <c r="P8" s="1">
        <v>5</v>
      </c>
      <c r="Q8" s="5">
        <v>72</v>
      </c>
      <c r="R8" s="1" t="s">
        <v>42</v>
      </c>
      <c r="S8" s="3"/>
      <c r="T8" s="56" t="s">
        <v>175</v>
      </c>
      <c r="U8" s="1" t="s">
        <v>43</v>
      </c>
      <c r="V8" s="6">
        <v>145</v>
      </c>
      <c r="W8" s="2">
        <f t="shared" si="5"/>
        <v>1.3479594682532305</v>
      </c>
      <c r="X8" s="2">
        <f t="shared" si="6"/>
        <v>0.20334593572778828</v>
      </c>
      <c r="Y8" s="60" t="s">
        <v>33</v>
      </c>
      <c r="Z8" s="64">
        <v>0.8</v>
      </c>
      <c r="AA8" s="65">
        <v>672</v>
      </c>
      <c r="AB8" s="65">
        <v>23</v>
      </c>
      <c r="AC8" s="66" t="s">
        <v>431</v>
      </c>
    </row>
    <row r="9" spans="1:29" x14ac:dyDescent="0.25">
      <c r="A9" s="11" t="s">
        <v>435</v>
      </c>
      <c r="B9" s="11" t="s">
        <v>57</v>
      </c>
      <c r="C9" s="13">
        <v>121.25</v>
      </c>
      <c r="D9" s="11" t="s">
        <v>326</v>
      </c>
      <c r="E9" s="11" t="s">
        <v>177</v>
      </c>
      <c r="F9" s="11" t="s">
        <v>430</v>
      </c>
      <c r="G9" s="12">
        <v>181</v>
      </c>
      <c r="H9" s="6">
        <v>85000</v>
      </c>
      <c r="I9" s="4">
        <f t="shared" si="0"/>
        <v>701.03092783505156</v>
      </c>
      <c r="J9" s="31">
        <f t="shared" si="1"/>
        <v>160.68052930056712</v>
      </c>
      <c r="K9" s="34">
        <v>4556800</v>
      </c>
      <c r="L9" s="37">
        <f t="shared" si="2"/>
        <v>556.25</v>
      </c>
      <c r="M9" s="34" t="s">
        <v>226</v>
      </c>
      <c r="N9" s="33">
        <f t="shared" si="3"/>
        <v>4.5876288659793811</v>
      </c>
      <c r="O9" s="32">
        <f t="shared" si="4"/>
        <v>1.0515122873345937</v>
      </c>
      <c r="P9" s="1">
        <v>6</v>
      </c>
      <c r="Q9" s="5">
        <v>174</v>
      </c>
      <c r="R9" s="1" t="s">
        <v>42</v>
      </c>
      <c r="S9" s="3"/>
      <c r="T9" s="56" t="s">
        <v>175</v>
      </c>
      <c r="U9" s="1" t="s">
        <v>43</v>
      </c>
      <c r="V9" s="6">
        <v>145</v>
      </c>
      <c r="W9" s="2">
        <f t="shared" si="5"/>
        <v>1.1958762886597938</v>
      </c>
      <c r="X9" s="2">
        <f t="shared" si="6"/>
        <v>0.22920604914933837</v>
      </c>
      <c r="Y9" s="60" t="s">
        <v>33</v>
      </c>
      <c r="Z9" s="64">
        <v>0.8</v>
      </c>
      <c r="AA9" s="65">
        <v>672</v>
      </c>
      <c r="AB9" s="65">
        <v>23</v>
      </c>
      <c r="AC9" s="66" t="s">
        <v>431</v>
      </c>
    </row>
    <row r="10" spans="1:29" x14ac:dyDescent="0.25">
      <c r="A10" s="11" t="s">
        <v>436</v>
      </c>
      <c r="B10" s="11" t="s">
        <v>57</v>
      </c>
      <c r="C10" s="13">
        <v>145.72</v>
      </c>
      <c r="D10" s="11" t="s">
        <v>326</v>
      </c>
      <c r="E10" s="11" t="s">
        <v>177</v>
      </c>
      <c r="F10" s="11" t="s">
        <v>437</v>
      </c>
      <c r="G10" s="12">
        <v>181</v>
      </c>
      <c r="H10" s="6">
        <v>40000</v>
      </c>
      <c r="I10" s="4">
        <f t="shared" si="0"/>
        <v>274.49903925336264</v>
      </c>
      <c r="J10" s="31">
        <f t="shared" si="1"/>
        <v>75.614366729678636</v>
      </c>
      <c r="K10" s="34">
        <v>3001344</v>
      </c>
      <c r="L10" s="37">
        <f t="shared" si="2"/>
        <v>366.375</v>
      </c>
      <c r="M10" s="34" t="s">
        <v>226</v>
      </c>
      <c r="N10" s="33">
        <f t="shared" si="3"/>
        <v>2.5142396376612681</v>
      </c>
      <c r="O10" s="32">
        <f t="shared" si="4"/>
        <v>0.69258034026465032</v>
      </c>
      <c r="P10" s="1">
        <v>5</v>
      </c>
      <c r="Q10" s="5">
        <v>168</v>
      </c>
      <c r="R10" s="1" t="s">
        <v>42</v>
      </c>
      <c r="S10" s="3"/>
      <c r="T10" s="56" t="s">
        <v>175</v>
      </c>
      <c r="U10" s="1" t="s">
        <v>43</v>
      </c>
      <c r="V10" s="6">
        <v>145</v>
      </c>
      <c r="W10" s="2">
        <f t="shared" si="5"/>
        <v>0.99505901729343949</v>
      </c>
      <c r="X10" s="2">
        <f t="shared" si="6"/>
        <v>0.2754631379962193</v>
      </c>
      <c r="Y10" s="60" t="s">
        <v>33</v>
      </c>
      <c r="Z10" s="64">
        <v>0.8</v>
      </c>
      <c r="AA10" s="65">
        <v>672</v>
      </c>
      <c r="AB10" s="65">
        <v>23</v>
      </c>
      <c r="AC10" s="66" t="s">
        <v>431</v>
      </c>
    </row>
    <row r="11" spans="1:29" x14ac:dyDescent="0.25">
      <c r="A11" s="11" t="s">
        <v>329</v>
      </c>
      <c r="B11" s="11" t="s">
        <v>57</v>
      </c>
      <c r="C11" s="13">
        <v>164.09</v>
      </c>
      <c r="D11" s="11" t="s">
        <v>326</v>
      </c>
      <c r="E11" s="11" t="s">
        <v>177</v>
      </c>
      <c r="F11" s="11" t="s">
        <v>327</v>
      </c>
      <c r="G11" s="12">
        <v>151</v>
      </c>
      <c r="H11" s="6">
        <v>85000</v>
      </c>
      <c r="I11" s="4">
        <f t="shared" si="0"/>
        <v>518.00841001889205</v>
      </c>
      <c r="J11" s="31">
        <f t="shared" si="1"/>
        <v>235.45706371191136</v>
      </c>
      <c r="K11" s="34">
        <v>4556800</v>
      </c>
      <c r="L11" s="37">
        <f t="shared" si="2"/>
        <v>556.25</v>
      </c>
      <c r="M11" s="34" t="s">
        <v>226</v>
      </c>
      <c r="N11" s="33">
        <f t="shared" si="3"/>
        <v>3.3899079773295142</v>
      </c>
      <c r="O11" s="32">
        <f t="shared" si="4"/>
        <v>1.540858725761773</v>
      </c>
      <c r="P11" s="1">
        <v>6</v>
      </c>
      <c r="Q11" s="5">
        <v>174</v>
      </c>
      <c r="R11" s="1" t="s">
        <v>42</v>
      </c>
      <c r="S11" s="3"/>
      <c r="T11" s="56" t="s">
        <v>175</v>
      </c>
      <c r="U11" s="1" t="s">
        <v>43</v>
      </c>
      <c r="V11" s="6">
        <v>66</v>
      </c>
      <c r="W11" s="2">
        <f t="shared" si="5"/>
        <v>0.40221829483819854</v>
      </c>
      <c r="X11" s="2">
        <f t="shared" si="6"/>
        <v>0.45454293628808867</v>
      </c>
      <c r="Y11" s="60" t="s">
        <v>33</v>
      </c>
      <c r="Z11" s="64">
        <v>0.8</v>
      </c>
      <c r="AA11" s="65">
        <v>484</v>
      </c>
      <c r="AB11" s="65">
        <v>19</v>
      </c>
      <c r="AC11" s="66" t="s">
        <v>314</v>
      </c>
    </row>
    <row r="12" spans="1:29" x14ac:dyDescent="0.25">
      <c r="A12" s="11" t="s">
        <v>438</v>
      </c>
      <c r="B12" s="11" t="s">
        <v>57</v>
      </c>
      <c r="C12" s="13">
        <v>181.87</v>
      </c>
      <c r="D12" s="11" t="s">
        <v>326</v>
      </c>
      <c r="E12" s="11" t="s">
        <v>177</v>
      </c>
      <c r="F12" s="11" t="s">
        <v>327</v>
      </c>
      <c r="G12" s="12">
        <v>181</v>
      </c>
      <c r="H12" s="6">
        <v>85000</v>
      </c>
      <c r="I12" s="4">
        <f t="shared" si="0"/>
        <v>467.36680046186837</v>
      </c>
      <c r="J12" s="31">
        <f t="shared" si="1"/>
        <v>160.68052930056712</v>
      </c>
      <c r="K12" s="34">
        <v>4556800</v>
      </c>
      <c r="L12" s="37">
        <f t="shared" si="2"/>
        <v>556.25</v>
      </c>
      <c r="M12" s="34" t="s">
        <v>226</v>
      </c>
      <c r="N12" s="33">
        <f t="shared" si="3"/>
        <v>3.0585033265519326</v>
      </c>
      <c r="O12" s="32">
        <f t="shared" si="4"/>
        <v>1.0515122873345937</v>
      </c>
      <c r="P12" s="1">
        <v>6</v>
      </c>
      <c r="Q12" s="5">
        <v>174</v>
      </c>
      <c r="R12" s="1" t="s">
        <v>42</v>
      </c>
      <c r="S12" s="3"/>
      <c r="T12" s="56" t="s">
        <v>175</v>
      </c>
      <c r="U12" s="1" t="s">
        <v>43</v>
      </c>
      <c r="V12" s="6">
        <v>145</v>
      </c>
      <c r="W12" s="2">
        <f t="shared" si="5"/>
        <v>0.79727277725848134</v>
      </c>
      <c r="X12" s="2">
        <f t="shared" si="6"/>
        <v>0.34379962192816638</v>
      </c>
      <c r="Y12" s="60" t="s">
        <v>33</v>
      </c>
      <c r="Z12" s="64">
        <v>0.8</v>
      </c>
      <c r="AA12" s="65">
        <v>672</v>
      </c>
      <c r="AB12" s="65">
        <v>23</v>
      </c>
      <c r="AC12" s="66" t="s">
        <v>431</v>
      </c>
    </row>
    <row r="13" spans="1:29" x14ac:dyDescent="0.25">
      <c r="A13" s="11" t="s">
        <v>439</v>
      </c>
      <c r="B13" s="11" t="s">
        <v>57</v>
      </c>
      <c r="C13" s="13">
        <v>205.35</v>
      </c>
      <c r="D13" s="11" t="s">
        <v>326</v>
      </c>
      <c r="E13" s="11" t="s">
        <v>177</v>
      </c>
      <c r="F13" s="11" t="s">
        <v>327</v>
      </c>
      <c r="G13" s="12">
        <v>181</v>
      </c>
      <c r="H13" s="6">
        <v>110000</v>
      </c>
      <c r="I13" s="4">
        <f t="shared" si="0"/>
        <v>535.6708059410762</v>
      </c>
      <c r="J13" s="31">
        <f t="shared" si="1"/>
        <v>207.93950850661625</v>
      </c>
      <c r="K13" s="34">
        <v>6339584</v>
      </c>
      <c r="L13" s="37">
        <f t="shared" si="2"/>
        <v>773.875</v>
      </c>
      <c r="M13" s="34" t="s">
        <v>226</v>
      </c>
      <c r="N13" s="33">
        <f t="shared" si="3"/>
        <v>3.7685658631604579</v>
      </c>
      <c r="O13" s="32">
        <f t="shared" si="4"/>
        <v>1.4629017013232515</v>
      </c>
      <c r="P13" s="1">
        <v>6</v>
      </c>
      <c r="Q13" s="5">
        <v>224</v>
      </c>
      <c r="R13" s="1" t="s">
        <v>42</v>
      </c>
      <c r="S13" s="3"/>
      <c r="T13" s="56" t="s">
        <v>175</v>
      </c>
      <c r="U13" s="1" t="s">
        <v>43</v>
      </c>
      <c r="V13" s="6">
        <v>145</v>
      </c>
      <c r="W13" s="2">
        <f t="shared" si="5"/>
        <v>0.70611151692232776</v>
      </c>
      <c r="X13" s="2">
        <f t="shared" si="6"/>
        <v>0.38818525519848768</v>
      </c>
      <c r="Y13" s="60" t="s">
        <v>33</v>
      </c>
      <c r="Z13" s="64">
        <v>0.8</v>
      </c>
      <c r="AA13" s="65">
        <v>672</v>
      </c>
      <c r="AB13" s="65">
        <v>23</v>
      </c>
      <c r="AC13" s="66" t="s">
        <v>431</v>
      </c>
    </row>
    <row r="14" spans="1:29" x14ac:dyDescent="0.25">
      <c r="A14" s="11" t="s">
        <v>330</v>
      </c>
      <c r="B14" s="11" t="s">
        <v>57</v>
      </c>
      <c r="C14" s="13">
        <v>227.34</v>
      </c>
      <c r="D14" s="11" t="s">
        <v>326</v>
      </c>
      <c r="E14" s="11" t="s">
        <v>177</v>
      </c>
      <c r="F14" s="11" t="s">
        <v>327</v>
      </c>
      <c r="G14" s="12">
        <v>151</v>
      </c>
      <c r="H14" s="6">
        <v>110000</v>
      </c>
      <c r="I14" s="4">
        <f t="shared" si="0"/>
        <v>483.8567783935955</v>
      </c>
      <c r="J14" s="31">
        <f t="shared" si="1"/>
        <v>304.70914127423822</v>
      </c>
      <c r="K14" s="34">
        <v>6339584</v>
      </c>
      <c r="L14" s="37">
        <f t="shared" si="2"/>
        <v>773.875</v>
      </c>
      <c r="M14" s="34" t="s">
        <v>226</v>
      </c>
      <c r="N14" s="33">
        <f t="shared" si="3"/>
        <v>3.404042403448579</v>
      </c>
      <c r="O14" s="32">
        <f t="shared" si="4"/>
        <v>2.1436980609418281</v>
      </c>
      <c r="P14" s="1">
        <v>6</v>
      </c>
      <c r="Q14" s="5">
        <v>224</v>
      </c>
      <c r="R14" s="1" t="s">
        <v>42</v>
      </c>
      <c r="S14" s="3"/>
      <c r="T14" s="56" t="s">
        <v>175</v>
      </c>
      <c r="U14" s="1" t="s">
        <v>43</v>
      </c>
      <c r="V14" s="6">
        <v>66</v>
      </c>
      <c r="W14" s="2">
        <f t="shared" si="5"/>
        <v>0.29031406703615731</v>
      </c>
      <c r="X14" s="2">
        <f t="shared" si="6"/>
        <v>0.62975069252077565</v>
      </c>
      <c r="Y14" s="60" t="s">
        <v>33</v>
      </c>
      <c r="Z14" s="64">
        <v>0.8</v>
      </c>
      <c r="AA14" s="65">
        <v>484</v>
      </c>
      <c r="AB14" s="65">
        <v>19</v>
      </c>
      <c r="AC14" s="66" t="s">
        <v>314</v>
      </c>
    </row>
    <row r="15" spans="1:29" x14ac:dyDescent="0.25">
      <c r="A15" s="11" t="s">
        <v>440</v>
      </c>
      <c r="B15" s="11" t="s">
        <v>57</v>
      </c>
      <c r="C15" s="13">
        <v>246.42</v>
      </c>
      <c r="D15" s="11" t="s">
        <v>326</v>
      </c>
      <c r="E15" s="11" t="s">
        <v>177</v>
      </c>
      <c r="F15" s="11" t="s">
        <v>437</v>
      </c>
      <c r="G15" s="12">
        <v>181</v>
      </c>
      <c r="H15" s="6">
        <v>110000</v>
      </c>
      <c r="I15" s="4">
        <f t="shared" si="0"/>
        <v>446.39233828423022</v>
      </c>
      <c r="J15" s="31">
        <f t="shared" si="1"/>
        <v>207.93950850661625</v>
      </c>
      <c r="K15" s="34">
        <v>6339584</v>
      </c>
      <c r="L15" s="37">
        <f t="shared" si="2"/>
        <v>773.875</v>
      </c>
      <c r="M15" s="34" t="s">
        <v>226</v>
      </c>
      <c r="N15" s="33">
        <f t="shared" si="3"/>
        <v>3.140471552633715</v>
      </c>
      <c r="O15" s="32">
        <f t="shared" si="4"/>
        <v>1.4629017013232515</v>
      </c>
      <c r="P15" s="1">
        <v>6</v>
      </c>
      <c r="Q15" s="5">
        <v>224</v>
      </c>
      <c r="R15" s="1" t="s">
        <v>42</v>
      </c>
      <c r="S15" s="3"/>
      <c r="T15" s="56" t="s">
        <v>175</v>
      </c>
      <c r="U15" s="1" t="s">
        <v>43</v>
      </c>
      <c r="V15" s="6">
        <v>145</v>
      </c>
      <c r="W15" s="2">
        <f t="shared" si="5"/>
        <v>0.58842626410193977</v>
      </c>
      <c r="X15" s="2">
        <f t="shared" si="6"/>
        <v>0.46582230623818521</v>
      </c>
      <c r="Y15" s="60" t="s">
        <v>33</v>
      </c>
      <c r="Z15" s="64">
        <v>0.8</v>
      </c>
      <c r="AA15" s="65">
        <v>672</v>
      </c>
      <c r="AB15" s="65">
        <v>23</v>
      </c>
      <c r="AC15" s="66" t="s">
        <v>431</v>
      </c>
    </row>
    <row r="16" spans="1:29" x14ac:dyDescent="0.25">
      <c r="A16" s="11" t="s">
        <v>441</v>
      </c>
      <c r="B16" s="11" t="s">
        <v>57</v>
      </c>
      <c r="C16" s="13">
        <v>88.93</v>
      </c>
      <c r="D16" s="11" t="s">
        <v>442</v>
      </c>
      <c r="E16" s="11" t="s">
        <v>177</v>
      </c>
      <c r="F16" s="11" t="s">
        <v>430</v>
      </c>
      <c r="G16" s="12">
        <v>181</v>
      </c>
      <c r="H16" s="6">
        <v>25000</v>
      </c>
      <c r="I16" s="4">
        <f t="shared" si="0"/>
        <v>281.11998200832113</v>
      </c>
      <c r="J16" s="31">
        <f t="shared" si="1"/>
        <v>47.258979206049148</v>
      </c>
      <c r="K16" s="34">
        <v>1574912</v>
      </c>
      <c r="L16" s="37">
        <f t="shared" si="2"/>
        <v>192.25</v>
      </c>
      <c r="M16" s="34" t="s">
        <v>226</v>
      </c>
      <c r="N16" s="33">
        <f t="shared" si="3"/>
        <v>2.1618126616439897</v>
      </c>
      <c r="O16" s="32">
        <f t="shared" si="4"/>
        <v>0.36342155009451793</v>
      </c>
      <c r="P16" s="1">
        <v>5</v>
      </c>
      <c r="Q16" s="5">
        <v>72</v>
      </c>
      <c r="R16" s="1" t="s">
        <v>42</v>
      </c>
      <c r="S16" s="5">
        <v>6</v>
      </c>
      <c r="T16" s="56" t="s">
        <v>175</v>
      </c>
      <c r="U16" s="1" t="s">
        <v>43</v>
      </c>
      <c r="V16" s="6">
        <v>145</v>
      </c>
      <c r="W16" s="2">
        <f t="shared" si="5"/>
        <v>1.6304958956482625</v>
      </c>
      <c r="X16" s="2">
        <f t="shared" si="6"/>
        <v>0.16810964083175806</v>
      </c>
      <c r="Y16" s="60" t="s">
        <v>33</v>
      </c>
      <c r="Z16" s="64">
        <v>0.8</v>
      </c>
      <c r="AA16" s="65">
        <v>672</v>
      </c>
      <c r="AB16" s="65">
        <v>23</v>
      </c>
      <c r="AC16" s="66" t="s">
        <v>431</v>
      </c>
    </row>
    <row r="17" spans="1:29" x14ac:dyDescent="0.25">
      <c r="A17" s="11" t="s">
        <v>443</v>
      </c>
      <c r="B17" s="11" t="s">
        <v>57</v>
      </c>
      <c r="C17" s="13">
        <v>126.26</v>
      </c>
      <c r="D17" s="11" t="s">
        <v>442</v>
      </c>
      <c r="E17" s="11" t="s">
        <v>177</v>
      </c>
      <c r="F17" s="11" t="s">
        <v>430</v>
      </c>
      <c r="G17" s="12">
        <v>181</v>
      </c>
      <c r="H17" s="6">
        <v>40000</v>
      </c>
      <c r="I17" s="4">
        <f t="shared" si="0"/>
        <v>316.80658957706316</v>
      </c>
      <c r="J17" s="31">
        <f t="shared" si="1"/>
        <v>75.614366729678636</v>
      </c>
      <c r="K17" s="34">
        <v>3001344</v>
      </c>
      <c r="L17" s="37">
        <f t="shared" si="2"/>
        <v>366.375</v>
      </c>
      <c r="M17" s="34" t="s">
        <v>226</v>
      </c>
      <c r="N17" s="33">
        <f t="shared" si="3"/>
        <v>2.9017503564074132</v>
      </c>
      <c r="O17" s="32">
        <f t="shared" si="4"/>
        <v>0.69258034026465032</v>
      </c>
      <c r="P17" s="1">
        <v>5</v>
      </c>
      <c r="Q17" s="5">
        <v>168</v>
      </c>
      <c r="R17" s="1" t="s">
        <v>42</v>
      </c>
      <c r="S17" s="5">
        <v>6</v>
      </c>
      <c r="T17" s="56" t="s">
        <v>175</v>
      </c>
      <c r="U17" s="1" t="s">
        <v>43</v>
      </c>
      <c r="V17" s="6">
        <v>145</v>
      </c>
      <c r="W17" s="2">
        <f t="shared" si="5"/>
        <v>1.148423887216854</v>
      </c>
      <c r="X17" s="2">
        <f t="shared" si="6"/>
        <v>0.23867674858223065</v>
      </c>
      <c r="Y17" s="60" t="s">
        <v>33</v>
      </c>
      <c r="Z17" s="64">
        <v>0.8</v>
      </c>
      <c r="AA17" s="65">
        <v>672</v>
      </c>
      <c r="AB17" s="65">
        <v>23</v>
      </c>
      <c r="AC17" s="66" t="s">
        <v>431</v>
      </c>
    </row>
    <row r="18" spans="1:29" x14ac:dyDescent="0.25">
      <c r="A18" s="11" t="s">
        <v>444</v>
      </c>
      <c r="B18" s="11" t="s">
        <v>57</v>
      </c>
      <c r="C18" s="13">
        <v>189.4</v>
      </c>
      <c r="D18" s="11" t="s">
        <v>442</v>
      </c>
      <c r="E18" s="11" t="s">
        <v>177</v>
      </c>
      <c r="F18" s="11" t="s">
        <v>327</v>
      </c>
      <c r="G18" s="12">
        <v>181</v>
      </c>
      <c r="H18" s="6">
        <v>40000</v>
      </c>
      <c r="I18" s="4">
        <f t="shared" si="0"/>
        <v>211.19324181626186</v>
      </c>
      <c r="J18" s="31">
        <f t="shared" si="1"/>
        <v>75.614366729678636</v>
      </c>
      <c r="K18" s="34">
        <v>3001344</v>
      </c>
      <c r="L18" s="37">
        <f t="shared" si="2"/>
        <v>366.375</v>
      </c>
      <c r="M18" s="34" t="s">
        <v>226</v>
      </c>
      <c r="N18" s="33">
        <f t="shared" si="3"/>
        <v>1.9343980992608236</v>
      </c>
      <c r="O18" s="32">
        <f t="shared" si="4"/>
        <v>0.69258034026465032</v>
      </c>
      <c r="P18" s="1">
        <v>5</v>
      </c>
      <c r="Q18" s="5">
        <v>168</v>
      </c>
      <c r="R18" s="1" t="s">
        <v>42</v>
      </c>
      <c r="S18" s="5">
        <v>6</v>
      </c>
      <c r="T18" s="56" t="s">
        <v>175</v>
      </c>
      <c r="U18" s="1" t="s">
        <v>43</v>
      </c>
      <c r="V18" s="6">
        <v>145</v>
      </c>
      <c r="W18" s="2">
        <f t="shared" si="5"/>
        <v>0.76557550158394927</v>
      </c>
      <c r="X18" s="2">
        <f t="shared" si="6"/>
        <v>0.35803402646502835</v>
      </c>
      <c r="Y18" s="60" t="s">
        <v>33</v>
      </c>
      <c r="Z18" s="64">
        <v>0.8</v>
      </c>
      <c r="AA18" s="65">
        <v>672</v>
      </c>
      <c r="AB18" s="65">
        <v>23</v>
      </c>
      <c r="AC18" s="66" t="s">
        <v>431</v>
      </c>
    </row>
    <row r="19" spans="1:29" x14ac:dyDescent="0.25">
      <c r="A19" s="11" t="s">
        <v>445</v>
      </c>
      <c r="B19" s="11" t="s">
        <v>57</v>
      </c>
      <c r="C19" s="13">
        <v>209.78</v>
      </c>
      <c r="D19" s="11" t="s">
        <v>442</v>
      </c>
      <c r="E19" s="11" t="s">
        <v>177</v>
      </c>
      <c r="F19" s="11" t="s">
        <v>430</v>
      </c>
      <c r="G19" s="12">
        <v>181</v>
      </c>
      <c r="H19" s="6">
        <v>110000</v>
      </c>
      <c r="I19" s="4">
        <f t="shared" si="0"/>
        <v>524.35885213080371</v>
      </c>
      <c r="J19" s="31">
        <f t="shared" si="1"/>
        <v>207.93950850661625</v>
      </c>
      <c r="K19" s="34">
        <v>6339584</v>
      </c>
      <c r="L19" s="37">
        <f t="shared" si="2"/>
        <v>773.875</v>
      </c>
      <c r="M19" s="34" t="s">
        <v>226</v>
      </c>
      <c r="N19" s="33">
        <f t="shared" si="3"/>
        <v>3.6889836972065972</v>
      </c>
      <c r="O19" s="32">
        <f t="shared" si="4"/>
        <v>1.4629017013232515</v>
      </c>
      <c r="P19" s="1">
        <v>6</v>
      </c>
      <c r="Q19" s="5">
        <v>224</v>
      </c>
      <c r="R19" s="1" t="s">
        <v>42</v>
      </c>
      <c r="S19" s="5">
        <v>6</v>
      </c>
      <c r="T19" s="56" t="s">
        <v>175</v>
      </c>
      <c r="U19" s="1" t="s">
        <v>43</v>
      </c>
      <c r="V19" s="6">
        <v>145</v>
      </c>
      <c r="W19" s="2">
        <f t="shared" si="5"/>
        <v>0.69120030508151398</v>
      </c>
      <c r="X19" s="2">
        <f t="shared" si="6"/>
        <v>0.39655954631379964</v>
      </c>
      <c r="Y19" s="60" t="s">
        <v>33</v>
      </c>
      <c r="Z19" s="64">
        <v>0.8</v>
      </c>
      <c r="AA19" s="65">
        <v>672</v>
      </c>
      <c r="AB19" s="65">
        <v>23</v>
      </c>
      <c r="AC19" s="66" t="s">
        <v>431</v>
      </c>
    </row>
    <row r="20" spans="1:29" x14ac:dyDescent="0.25">
      <c r="A20" s="11" t="s">
        <v>446</v>
      </c>
      <c r="B20" s="11" t="s">
        <v>57</v>
      </c>
      <c r="C20" s="13">
        <v>235.99</v>
      </c>
      <c r="D20" s="11" t="s">
        <v>442</v>
      </c>
      <c r="E20" s="11" t="s">
        <v>177</v>
      </c>
      <c r="F20" s="11" t="s">
        <v>327</v>
      </c>
      <c r="G20" s="12">
        <v>181</v>
      </c>
      <c r="H20" s="6">
        <v>85000</v>
      </c>
      <c r="I20" s="4">
        <f t="shared" si="0"/>
        <v>360.18475359125387</v>
      </c>
      <c r="J20" s="31">
        <f t="shared" si="1"/>
        <v>160.68052930056712</v>
      </c>
      <c r="K20" s="34">
        <v>4556800</v>
      </c>
      <c r="L20" s="37">
        <f t="shared" si="2"/>
        <v>556.25</v>
      </c>
      <c r="M20" s="34" t="s">
        <v>226</v>
      </c>
      <c r="N20" s="33">
        <f t="shared" si="3"/>
        <v>2.3570914021780585</v>
      </c>
      <c r="O20" s="32">
        <f t="shared" si="4"/>
        <v>1.0515122873345937</v>
      </c>
      <c r="P20" s="1">
        <v>6</v>
      </c>
      <c r="Q20" s="5">
        <v>174</v>
      </c>
      <c r="R20" s="1" t="s">
        <v>42</v>
      </c>
      <c r="S20" s="5">
        <v>6</v>
      </c>
      <c r="T20" s="56" t="s">
        <v>175</v>
      </c>
      <c r="U20" s="1" t="s">
        <v>43</v>
      </c>
      <c r="V20" s="6">
        <v>145</v>
      </c>
      <c r="W20" s="2">
        <f t="shared" si="5"/>
        <v>0.61443281494978597</v>
      </c>
      <c r="X20" s="2">
        <f t="shared" si="6"/>
        <v>0.44610586011342157</v>
      </c>
      <c r="Y20" s="60" t="s">
        <v>33</v>
      </c>
      <c r="Z20" s="64">
        <v>0.8</v>
      </c>
      <c r="AA20" s="65">
        <v>672</v>
      </c>
      <c r="AB20" s="65">
        <v>23</v>
      </c>
      <c r="AC20" s="66" t="s">
        <v>431</v>
      </c>
    </row>
    <row r="21" spans="1:29" x14ac:dyDescent="0.25">
      <c r="A21" s="11" t="s">
        <v>447</v>
      </c>
      <c r="B21" s="11" t="s">
        <v>57</v>
      </c>
      <c r="C21" s="13">
        <v>314.66000000000003</v>
      </c>
      <c r="D21" s="11" t="s">
        <v>442</v>
      </c>
      <c r="E21" s="11" t="s">
        <v>177</v>
      </c>
      <c r="F21" s="11" t="s">
        <v>327</v>
      </c>
      <c r="G21" s="12">
        <v>181</v>
      </c>
      <c r="H21" s="6">
        <v>110000</v>
      </c>
      <c r="I21" s="4">
        <f t="shared" si="0"/>
        <v>349.58367762028854</v>
      </c>
      <c r="J21" s="31">
        <f t="shared" si="1"/>
        <v>207.93950850661625</v>
      </c>
      <c r="K21" s="34">
        <v>6339584</v>
      </c>
      <c r="L21" s="37">
        <f t="shared" si="2"/>
        <v>773.875</v>
      </c>
      <c r="M21" s="34" t="s">
        <v>226</v>
      </c>
      <c r="N21" s="33">
        <f t="shared" si="3"/>
        <v>2.4594006228945529</v>
      </c>
      <c r="O21" s="32">
        <f t="shared" si="4"/>
        <v>1.4629017013232515</v>
      </c>
      <c r="P21" s="1">
        <v>6</v>
      </c>
      <c r="Q21" s="5">
        <v>224</v>
      </c>
      <c r="R21" s="1" t="s">
        <v>42</v>
      </c>
      <c r="S21" s="5">
        <v>6</v>
      </c>
      <c r="T21" s="56" t="s">
        <v>175</v>
      </c>
      <c r="U21" s="1" t="s">
        <v>43</v>
      </c>
      <c r="V21" s="6">
        <v>145</v>
      </c>
      <c r="W21" s="2">
        <f t="shared" si="5"/>
        <v>0.4608148477721985</v>
      </c>
      <c r="X21" s="2">
        <f t="shared" si="6"/>
        <v>0.59482041587901702</v>
      </c>
      <c r="Y21" s="60" t="s">
        <v>33</v>
      </c>
      <c r="Z21" s="64">
        <v>0.8</v>
      </c>
      <c r="AA21" s="65">
        <v>672</v>
      </c>
      <c r="AB21" s="65">
        <v>23</v>
      </c>
      <c r="AC21" s="66" t="s">
        <v>431</v>
      </c>
    </row>
    <row r="22" spans="1:29" x14ac:dyDescent="0.25">
      <c r="A22" s="20" t="s">
        <v>520</v>
      </c>
      <c r="B22" s="20" t="s">
        <v>535</v>
      </c>
      <c r="C22" s="22">
        <v>18.21</v>
      </c>
      <c r="D22" s="20" t="s">
        <v>536</v>
      </c>
      <c r="E22" s="20" t="s">
        <v>537</v>
      </c>
      <c r="F22" s="20" t="s">
        <v>538</v>
      </c>
      <c r="G22" s="21"/>
      <c r="H22" s="6">
        <v>6060</v>
      </c>
      <c r="I22" s="4">
        <f t="shared" si="0"/>
        <v>332.7841845140033</v>
      </c>
      <c r="J22" s="31">
        <f t="shared" si="1"/>
        <v>15.15</v>
      </c>
      <c r="K22" s="35">
        <v>184320</v>
      </c>
      <c r="L22" s="37">
        <f t="shared" ref="L22:L53" si="7">K22/1024/9</f>
        <v>20</v>
      </c>
      <c r="M22" s="35" t="s">
        <v>31</v>
      </c>
      <c r="N22" s="33">
        <f t="shared" si="3"/>
        <v>1.0982976386600769</v>
      </c>
      <c r="O22" s="32">
        <f t="shared" si="4"/>
        <v>0.05</v>
      </c>
      <c r="P22" s="3">
        <v>2</v>
      </c>
      <c r="Q22" s="5">
        <v>11</v>
      </c>
      <c r="R22" s="3" t="s">
        <v>42</v>
      </c>
      <c r="S22" s="3"/>
      <c r="T22" s="56" t="s">
        <v>544</v>
      </c>
      <c r="U22" s="3" t="s">
        <v>43</v>
      </c>
      <c r="V22" s="6">
        <v>84</v>
      </c>
      <c r="W22" s="2">
        <f t="shared" si="5"/>
        <v>4.6128500823723231</v>
      </c>
      <c r="X22" s="2">
        <f t="shared" si="6"/>
        <v>4.5525000000000003E-2</v>
      </c>
      <c r="Y22" s="61" t="s">
        <v>108</v>
      </c>
      <c r="Z22" s="67">
        <v>0.5</v>
      </c>
      <c r="AA22" s="68">
        <v>144</v>
      </c>
      <c r="AB22" s="68">
        <v>20</v>
      </c>
      <c r="AC22" s="69" t="s">
        <v>112</v>
      </c>
    </row>
    <row r="23" spans="1:29" x14ac:dyDescent="0.25">
      <c r="A23" s="20" t="s">
        <v>522</v>
      </c>
      <c r="B23" s="20" t="s">
        <v>535</v>
      </c>
      <c r="C23" s="22">
        <v>19.38</v>
      </c>
      <c r="D23" s="20" t="s">
        <v>536</v>
      </c>
      <c r="E23" s="20" t="s">
        <v>537</v>
      </c>
      <c r="F23" s="20" t="s">
        <v>538</v>
      </c>
      <c r="G23" s="21"/>
      <c r="H23" s="6">
        <v>6060</v>
      </c>
      <c r="I23" s="4">
        <f t="shared" si="0"/>
        <v>312.69349845201242</v>
      </c>
      <c r="J23" s="31">
        <f t="shared" si="1"/>
        <v>30.918367346938776</v>
      </c>
      <c r="K23" s="35">
        <v>184320</v>
      </c>
      <c r="L23" s="37">
        <f t="shared" si="7"/>
        <v>20</v>
      </c>
      <c r="M23" s="35" t="s">
        <v>31</v>
      </c>
      <c r="N23" s="33">
        <f t="shared" si="3"/>
        <v>1.0319917440660475</v>
      </c>
      <c r="O23" s="32">
        <f t="shared" si="4"/>
        <v>0.10204081632653061</v>
      </c>
      <c r="P23" s="3">
        <v>2</v>
      </c>
      <c r="Q23" s="5">
        <v>11</v>
      </c>
      <c r="R23" s="3" t="s">
        <v>42</v>
      </c>
      <c r="S23" s="3"/>
      <c r="T23" s="56" t="s">
        <v>544</v>
      </c>
      <c r="U23" s="3" t="s">
        <v>43</v>
      </c>
      <c r="V23" s="6">
        <v>161</v>
      </c>
      <c r="W23" s="2">
        <f t="shared" si="5"/>
        <v>8.3075335397316827</v>
      </c>
      <c r="X23" s="2">
        <f t="shared" si="6"/>
        <v>9.8877551020408155E-2</v>
      </c>
      <c r="Y23" s="60" t="s">
        <v>33</v>
      </c>
      <c r="Z23" s="64">
        <v>0.8</v>
      </c>
      <c r="AA23" s="65">
        <v>256</v>
      </c>
      <c r="AB23" s="65">
        <v>14</v>
      </c>
      <c r="AC23" s="66" t="s">
        <v>540</v>
      </c>
    </row>
    <row r="24" spans="1:29" x14ac:dyDescent="0.25">
      <c r="A24" s="20" t="s">
        <v>523</v>
      </c>
      <c r="B24" s="20" t="s">
        <v>535</v>
      </c>
      <c r="C24" s="22">
        <v>20.21</v>
      </c>
      <c r="D24" s="20" t="s">
        <v>536</v>
      </c>
      <c r="E24" s="20" t="s">
        <v>537</v>
      </c>
      <c r="F24" s="20" t="s">
        <v>538</v>
      </c>
      <c r="G24" s="21"/>
      <c r="H24" s="6">
        <v>6060</v>
      </c>
      <c r="I24" s="4">
        <f t="shared" si="0"/>
        <v>299.85155863433943</v>
      </c>
      <c r="J24" s="31">
        <f t="shared" si="1"/>
        <v>20.968858131487888</v>
      </c>
      <c r="K24" s="35">
        <v>184320</v>
      </c>
      <c r="L24" s="37">
        <f t="shared" si="7"/>
        <v>20</v>
      </c>
      <c r="M24" s="35" t="s">
        <v>31</v>
      </c>
      <c r="N24" s="33">
        <f t="shared" si="3"/>
        <v>0.98960910440376049</v>
      </c>
      <c r="O24" s="32">
        <f t="shared" si="4"/>
        <v>6.9204152249134954E-2</v>
      </c>
      <c r="P24" s="3">
        <v>2</v>
      </c>
      <c r="Q24" s="5">
        <v>11</v>
      </c>
      <c r="R24" s="3" t="s">
        <v>42</v>
      </c>
      <c r="S24" s="3"/>
      <c r="T24" s="56" t="s">
        <v>544</v>
      </c>
      <c r="U24" s="3" t="s">
        <v>43</v>
      </c>
      <c r="V24" s="6">
        <v>161</v>
      </c>
      <c r="W24" s="2">
        <f t="shared" si="5"/>
        <v>7.9663532904502716</v>
      </c>
      <c r="X24" s="2">
        <f t="shared" si="6"/>
        <v>6.9930795847750873E-2</v>
      </c>
      <c r="Y24" s="60" t="s">
        <v>33</v>
      </c>
      <c r="Z24" s="64">
        <v>0.8</v>
      </c>
      <c r="AA24" s="65">
        <v>400</v>
      </c>
      <c r="AB24" s="65">
        <v>17</v>
      </c>
      <c r="AC24" s="66" t="s">
        <v>541</v>
      </c>
    </row>
    <row r="25" spans="1:29" x14ac:dyDescent="0.25">
      <c r="A25" s="20" t="s">
        <v>524</v>
      </c>
      <c r="B25" s="20" t="s">
        <v>535</v>
      </c>
      <c r="C25" s="22">
        <v>23.39</v>
      </c>
      <c r="D25" s="20" t="s">
        <v>536</v>
      </c>
      <c r="E25" s="20" t="s">
        <v>537</v>
      </c>
      <c r="F25" s="20" t="s">
        <v>538</v>
      </c>
      <c r="G25" s="21"/>
      <c r="H25" s="6">
        <v>6060</v>
      </c>
      <c r="I25" s="4">
        <f t="shared" si="0"/>
        <v>259.08507909362976</v>
      </c>
      <c r="J25" s="31">
        <f t="shared" si="1"/>
        <v>11.455576559546314</v>
      </c>
      <c r="K25" s="35">
        <v>184320</v>
      </c>
      <c r="L25" s="37">
        <f t="shared" si="7"/>
        <v>20</v>
      </c>
      <c r="M25" s="35" t="s">
        <v>31</v>
      </c>
      <c r="N25" s="33">
        <f t="shared" si="3"/>
        <v>0.85506626763574178</v>
      </c>
      <c r="O25" s="32">
        <f t="shared" si="4"/>
        <v>3.780718336483932E-2</v>
      </c>
      <c r="P25" s="3">
        <v>2</v>
      </c>
      <c r="Q25" s="5">
        <v>11</v>
      </c>
      <c r="R25" s="3" t="s">
        <v>42</v>
      </c>
      <c r="S25" s="3"/>
      <c r="T25" s="56" t="s">
        <v>544</v>
      </c>
      <c r="U25" s="3" t="s">
        <v>43</v>
      </c>
      <c r="V25" s="6">
        <v>161</v>
      </c>
      <c r="W25" s="2">
        <f t="shared" si="5"/>
        <v>6.8832834544677208</v>
      </c>
      <c r="X25" s="2">
        <f t="shared" si="6"/>
        <v>4.4215500945179585E-2</v>
      </c>
      <c r="Y25" s="60" t="s">
        <v>33</v>
      </c>
      <c r="Z25" s="64">
        <v>1</v>
      </c>
      <c r="AA25" s="65">
        <v>484</v>
      </c>
      <c r="AB25" s="65">
        <v>23</v>
      </c>
      <c r="AC25" s="66" t="s">
        <v>275</v>
      </c>
    </row>
    <row r="26" spans="1:29" x14ac:dyDescent="0.25">
      <c r="A26" s="20" t="s">
        <v>521</v>
      </c>
      <c r="B26" s="20" t="s">
        <v>535</v>
      </c>
      <c r="C26" s="22">
        <v>25.46</v>
      </c>
      <c r="D26" s="20" t="s">
        <v>536</v>
      </c>
      <c r="E26" s="20" t="s">
        <v>537</v>
      </c>
      <c r="F26" s="20" t="s">
        <v>538</v>
      </c>
      <c r="G26" s="21"/>
      <c r="H26" s="6">
        <v>6060</v>
      </c>
      <c r="I26" s="4">
        <f t="shared" si="0"/>
        <v>238.02042419481538</v>
      </c>
      <c r="J26" s="31">
        <f t="shared" si="1"/>
        <v>20.968858131487888</v>
      </c>
      <c r="K26" s="35">
        <v>184320</v>
      </c>
      <c r="L26" s="37">
        <f t="shared" si="7"/>
        <v>20</v>
      </c>
      <c r="M26" s="35" t="s">
        <v>31</v>
      </c>
      <c r="N26" s="33">
        <f t="shared" si="3"/>
        <v>0.78554595443833464</v>
      </c>
      <c r="O26" s="32">
        <f t="shared" si="4"/>
        <v>6.9204152249134954E-2</v>
      </c>
      <c r="P26" s="3">
        <v>2</v>
      </c>
      <c r="Q26" s="5">
        <v>11</v>
      </c>
      <c r="R26" s="3" t="s">
        <v>42</v>
      </c>
      <c r="S26" s="3"/>
      <c r="T26" s="56" t="s">
        <v>544</v>
      </c>
      <c r="U26" s="3" t="s">
        <v>43</v>
      </c>
      <c r="V26" s="6">
        <v>161</v>
      </c>
      <c r="W26" s="2">
        <f t="shared" si="5"/>
        <v>6.3236449332285938</v>
      </c>
      <c r="X26" s="2">
        <f t="shared" si="6"/>
        <v>8.8096885813148798E-2</v>
      </c>
      <c r="Y26" s="60" t="s">
        <v>33</v>
      </c>
      <c r="Z26" s="64">
        <v>0.8</v>
      </c>
      <c r="AA26" s="65">
        <v>256</v>
      </c>
      <c r="AB26" s="65">
        <v>17</v>
      </c>
      <c r="AC26" s="66" t="s">
        <v>539</v>
      </c>
    </row>
    <row r="27" spans="1:29" x14ac:dyDescent="0.25">
      <c r="A27" s="20" t="s">
        <v>525</v>
      </c>
      <c r="B27" s="20" t="s">
        <v>535</v>
      </c>
      <c r="C27" s="22">
        <v>34.14</v>
      </c>
      <c r="D27" s="20" t="s">
        <v>536</v>
      </c>
      <c r="E27" s="20" t="s">
        <v>537</v>
      </c>
      <c r="F27" s="20" t="s">
        <v>538</v>
      </c>
      <c r="G27" s="21"/>
      <c r="H27" s="6">
        <v>12084</v>
      </c>
      <c r="I27" s="4">
        <f t="shared" si="0"/>
        <v>353.95430579964852</v>
      </c>
      <c r="J27" s="31">
        <f t="shared" si="1"/>
        <v>30.21</v>
      </c>
      <c r="K27" s="35">
        <v>387072</v>
      </c>
      <c r="L27" s="37">
        <f t="shared" si="7"/>
        <v>42</v>
      </c>
      <c r="M27" s="35" t="s">
        <v>31</v>
      </c>
      <c r="N27" s="33">
        <f t="shared" si="3"/>
        <v>1.2302284710017575</v>
      </c>
      <c r="O27" s="32">
        <f t="shared" si="4"/>
        <v>0.105</v>
      </c>
      <c r="P27" s="3">
        <v>2</v>
      </c>
      <c r="Q27" s="5">
        <v>22</v>
      </c>
      <c r="R27" s="3" t="s">
        <v>42</v>
      </c>
      <c r="S27" s="56"/>
      <c r="T27" s="56" t="s">
        <v>544</v>
      </c>
      <c r="U27" s="3" t="s">
        <v>43</v>
      </c>
      <c r="V27" s="6">
        <v>84</v>
      </c>
      <c r="W27" s="2">
        <f t="shared" si="5"/>
        <v>2.4604569420035149</v>
      </c>
      <c r="X27" s="2">
        <f t="shared" si="6"/>
        <v>8.5349999999999995E-2</v>
      </c>
      <c r="Y27" s="61" t="s">
        <v>108</v>
      </c>
      <c r="Z27" s="67">
        <v>0.5</v>
      </c>
      <c r="AA27" s="68">
        <v>144</v>
      </c>
      <c r="AB27" s="68">
        <v>20</v>
      </c>
      <c r="AC27" s="69" t="s">
        <v>112</v>
      </c>
    </row>
    <row r="28" spans="1:29" x14ac:dyDescent="0.25">
      <c r="A28" s="20" t="s">
        <v>527</v>
      </c>
      <c r="B28" s="20" t="s">
        <v>535</v>
      </c>
      <c r="C28" s="22">
        <v>38.35</v>
      </c>
      <c r="D28" s="20" t="s">
        <v>536</v>
      </c>
      <c r="E28" s="20" t="s">
        <v>537</v>
      </c>
      <c r="F28" s="20" t="s">
        <v>538</v>
      </c>
      <c r="G28" s="21"/>
      <c r="H28" s="6">
        <v>12084</v>
      </c>
      <c r="I28" s="4">
        <f t="shared" si="0"/>
        <v>315.09778357235984</v>
      </c>
      <c r="J28" s="31">
        <f t="shared" si="1"/>
        <v>41.813148788927336</v>
      </c>
      <c r="K28" s="35">
        <v>387072</v>
      </c>
      <c r="L28" s="37">
        <f t="shared" si="7"/>
        <v>42</v>
      </c>
      <c r="M28" s="35" t="s">
        <v>31</v>
      </c>
      <c r="N28" s="33">
        <f t="shared" si="3"/>
        <v>1.0951760104302477</v>
      </c>
      <c r="O28" s="32">
        <f t="shared" si="4"/>
        <v>0.1453287197231834</v>
      </c>
      <c r="P28" s="3">
        <v>2</v>
      </c>
      <c r="Q28" s="5">
        <v>22</v>
      </c>
      <c r="R28" s="3" t="s">
        <v>42</v>
      </c>
      <c r="S28" s="5">
        <v>4</v>
      </c>
      <c r="T28" s="56" t="s">
        <v>544</v>
      </c>
      <c r="U28" s="3" t="s">
        <v>43</v>
      </c>
      <c r="V28" s="6">
        <v>138</v>
      </c>
      <c r="W28" s="2">
        <f t="shared" si="5"/>
        <v>3.5984354628422426</v>
      </c>
      <c r="X28" s="2">
        <f t="shared" si="6"/>
        <v>0.13269896193771627</v>
      </c>
      <c r="Y28" s="60" t="s">
        <v>33</v>
      </c>
      <c r="Z28" s="64">
        <v>1</v>
      </c>
      <c r="AA28" s="65">
        <v>256</v>
      </c>
      <c r="AB28" s="65">
        <v>17</v>
      </c>
      <c r="AC28" s="66" t="s">
        <v>539</v>
      </c>
    </row>
    <row r="29" spans="1:29" x14ac:dyDescent="0.25">
      <c r="A29" s="20" t="s">
        <v>528</v>
      </c>
      <c r="B29" s="20" t="s">
        <v>535</v>
      </c>
      <c r="C29" s="22">
        <v>38.700000000000003</v>
      </c>
      <c r="D29" s="20" t="s">
        <v>536</v>
      </c>
      <c r="E29" s="20" t="s">
        <v>537</v>
      </c>
      <c r="F29" s="20" t="s">
        <v>538</v>
      </c>
      <c r="G29" s="21"/>
      <c r="H29" s="6">
        <v>12084</v>
      </c>
      <c r="I29" s="4">
        <f t="shared" si="0"/>
        <v>312.24806201550388</v>
      </c>
      <c r="J29" s="31">
        <f t="shared" si="1"/>
        <v>41.813148788927336</v>
      </c>
      <c r="K29" s="35">
        <v>387072</v>
      </c>
      <c r="L29" s="37">
        <f t="shared" si="7"/>
        <v>42</v>
      </c>
      <c r="M29" s="35" t="s">
        <v>31</v>
      </c>
      <c r="N29" s="33">
        <f t="shared" si="3"/>
        <v>1.0852713178294573</v>
      </c>
      <c r="O29" s="32">
        <f t="shared" si="4"/>
        <v>0.1453287197231834</v>
      </c>
      <c r="P29" s="3">
        <v>2</v>
      </c>
      <c r="Q29" s="5">
        <v>22</v>
      </c>
      <c r="R29" s="3" t="s">
        <v>42</v>
      </c>
      <c r="S29" s="5">
        <v>4</v>
      </c>
      <c r="T29" s="56" t="s">
        <v>544</v>
      </c>
      <c r="U29" s="3" t="s">
        <v>43</v>
      </c>
      <c r="V29" s="6">
        <v>195</v>
      </c>
      <c r="W29" s="2">
        <f t="shared" si="5"/>
        <v>5.0387596899224807</v>
      </c>
      <c r="X29" s="2">
        <f t="shared" si="6"/>
        <v>0.13391003460207612</v>
      </c>
      <c r="Y29" s="60" t="s">
        <v>33</v>
      </c>
      <c r="Z29" s="64">
        <v>0.8</v>
      </c>
      <c r="AA29" s="65">
        <v>400</v>
      </c>
      <c r="AB29" s="65">
        <v>17</v>
      </c>
      <c r="AC29" s="66" t="s">
        <v>541</v>
      </c>
    </row>
    <row r="30" spans="1:29" x14ac:dyDescent="0.25">
      <c r="A30" s="20" t="s">
        <v>526</v>
      </c>
      <c r="B30" s="20" t="s">
        <v>535</v>
      </c>
      <c r="C30" s="22">
        <v>40.42</v>
      </c>
      <c r="D30" s="20" t="s">
        <v>536</v>
      </c>
      <c r="E30" s="20" t="s">
        <v>537</v>
      </c>
      <c r="F30" s="20" t="s">
        <v>538</v>
      </c>
      <c r="G30" s="21"/>
      <c r="H30" s="6">
        <v>12084</v>
      </c>
      <c r="I30" s="4">
        <f t="shared" si="0"/>
        <v>298.96091044037604</v>
      </c>
      <c r="J30" s="31">
        <f t="shared" si="1"/>
        <v>61.653061224489797</v>
      </c>
      <c r="K30" s="35">
        <v>387072</v>
      </c>
      <c r="L30" s="37">
        <f t="shared" si="7"/>
        <v>42</v>
      </c>
      <c r="M30" s="35" t="s">
        <v>31</v>
      </c>
      <c r="N30" s="33">
        <f t="shared" si="3"/>
        <v>1.0390895596239484</v>
      </c>
      <c r="O30" s="32">
        <f t="shared" si="4"/>
        <v>0.21428571428571427</v>
      </c>
      <c r="P30" s="3">
        <v>2</v>
      </c>
      <c r="Q30" s="5">
        <v>22</v>
      </c>
      <c r="R30" s="3" t="s">
        <v>42</v>
      </c>
      <c r="S30" s="5">
        <v>4</v>
      </c>
      <c r="T30" s="56" t="s">
        <v>544</v>
      </c>
      <c r="U30" s="3" t="s">
        <v>43</v>
      </c>
      <c r="V30" s="6">
        <v>138</v>
      </c>
      <c r="W30" s="2">
        <f t="shared" si="5"/>
        <v>3.4141514101929737</v>
      </c>
      <c r="X30" s="2">
        <f t="shared" si="6"/>
        <v>0.20622448979591837</v>
      </c>
      <c r="Y30" s="60" t="s">
        <v>33</v>
      </c>
      <c r="Z30" s="64">
        <v>0.8</v>
      </c>
      <c r="AA30" s="65">
        <v>256</v>
      </c>
      <c r="AB30" s="65">
        <v>14</v>
      </c>
      <c r="AC30" s="66" t="s">
        <v>542</v>
      </c>
    </row>
    <row r="31" spans="1:29" x14ac:dyDescent="0.25">
      <c r="A31" s="20" t="s">
        <v>529</v>
      </c>
      <c r="B31" s="20" t="s">
        <v>535</v>
      </c>
      <c r="C31" s="22">
        <v>46.09</v>
      </c>
      <c r="D31" s="20" t="s">
        <v>536</v>
      </c>
      <c r="E31" s="20" t="s">
        <v>537</v>
      </c>
      <c r="F31" s="20" t="s">
        <v>538</v>
      </c>
      <c r="G31" s="21"/>
      <c r="H31" s="6">
        <v>12084</v>
      </c>
      <c r="I31" s="4">
        <f t="shared" si="0"/>
        <v>262.18268604903449</v>
      </c>
      <c r="J31" s="31">
        <f t="shared" si="1"/>
        <v>22.843100189035916</v>
      </c>
      <c r="K31" s="35">
        <v>387072</v>
      </c>
      <c r="L31" s="37">
        <f t="shared" si="7"/>
        <v>42</v>
      </c>
      <c r="M31" s="35" t="s">
        <v>31</v>
      </c>
      <c r="N31" s="33">
        <f t="shared" si="3"/>
        <v>0.91126057713169883</v>
      </c>
      <c r="O31" s="32">
        <f t="shared" si="4"/>
        <v>7.9395085066162566E-2</v>
      </c>
      <c r="P31" s="3">
        <v>2</v>
      </c>
      <c r="Q31" s="5">
        <v>22</v>
      </c>
      <c r="R31" s="3" t="s">
        <v>42</v>
      </c>
      <c r="S31" s="5">
        <v>4</v>
      </c>
      <c r="T31" s="56" t="s">
        <v>544</v>
      </c>
      <c r="U31" s="3" t="s">
        <v>43</v>
      </c>
      <c r="V31" s="6">
        <v>233</v>
      </c>
      <c r="W31" s="2">
        <f t="shared" si="5"/>
        <v>5.0553265350401384</v>
      </c>
      <c r="X31" s="2">
        <f t="shared" si="6"/>
        <v>8.7126654064272224E-2</v>
      </c>
      <c r="Y31" s="60" t="s">
        <v>33</v>
      </c>
      <c r="Z31" s="64">
        <v>1</v>
      </c>
      <c r="AA31" s="65">
        <v>484</v>
      </c>
      <c r="AB31" s="65">
        <v>23</v>
      </c>
      <c r="AC31" s="66" t="s">
        <v>275</v>
      </c>
    </row>
    <row r="32" spans="1:29" x14ac:dyDescent="0.25">
      <c r="A32" s="20" t="s">
        <v>533</v>
      </c>
      <c r="B32" s="20" t="s">
        <v>535</v>
      </c>
      <c r="C32" s="22">
        <v>61.45</v>
      </c>
      <c r="D32" s="20" t="s">
        <v>536</v>
      </c>
      <c r="E32" s="20" t="s">
        <v>537</v>
      </c>
      <c r="F32" s="20" t="s">
        <v>538</v>
      </c>
      <c r="G32" s="21"/>
      <c r="H32" s="6">
        <v>27696</v>
      </c>
      <c r="I32" s="4">
        <f t="shared" si="0"/>
        <v>450.70789259560615</v>
      </c>
      <c r="J32" s="31">
        <f t="shared" si="1"/>
        <v>95.83391003460207</v>
      </c>
      <c r="K32" s="35">
        <v>571392</v>
      </c>
      <c r="L32" s="37">
        <f t="shared" si="7"/>
        <v>62</v>
      </c>
      <c r="M32" s="35" t="s">
        <v>31</v>
      </c>
      <c r="N32" s="33">
        <f t="shared" si="3"/>
        <v>1.0089503661513426</v>
      </c>
      <c r="O32" s="32">
        <f t="shared" si="4"/>
        <v>0.21453287197231835</v>
      </c>
      <c r="P32" s="3">
        <v>2</v>
      </c>
      <c r="Q32" s="5">
        <v>34</v>
      </c>
      <c r="R32" s="3" t="s">
        <v>42</v>
      </c>
      <c r="S32" s="5">
        <v>4</v>
      </c>
      <c r="T32" s="56" t="s">
        <v>544</v>
      </c>
      <c r="U32" s="3" t="s">
        <v>43</v>
      </c>
      <c r="V32" s="6">
        <v>207</v>
      </c>
      <c r="W32" s="2">
        <f t="shared" si="5"/>
        <v>3.3685923515052889</v>
      </c>
      <c r="X32" s="2">
        <f t="shared" si="6"/>
        <v>0.21262975778546714</v>
      </c>
      <c r="Y32" s="60" t="s">
        <v>33</v>
      </c>
      <c r="Z32" s="64">
        <v>0.8</v>
      </c>
      <c r="AA32" s="65">
        <v>400</v>
      </c>
      <c r="AB32" s="65">
        <v>17</v>
      </c>
      <c r="AC32" s="66" t="s">
        <v>541</v>
      </c>
    </row>
    <row r="33" spans="1:29" x14ac:dyDescent="0.25">
      <c r="A33" s="20" t="s">
        <v>532</v>
      </c>
      <c r="B33" s="20" t="s">
        <v>535</v>
      </c>
      <c r="C33" s="22">
        <v>64.650000000000006</v>
      </c>
      <c r="D33" s="20" t="s">
        <v>536</v>
      </c>
      <c r="E33" s="20" t="s">
        <v>537</v>
      </c>
      <c r="F33" s="20" t="s">
        <v>538</v>
      </c>
      <c r="G33" s="21"/>
      <c r="H33" s="6">
        <v>27696</v>
      </c>
      <c r="I33" s="4">
        <f t="shared" si="0"/>
        <v>428.39907192575401</v>
      </c>
      <c r="J33" s="31">
        <f t="shared" si="1"/>
        <v>228.89256198347107</v>
      </c>
      <c r="K33" s="35">
        <v>571392</v>
      </c>
      <c r="L33" s="37">
        <f t="shared" si="7"/>
        <v>62</v>
      </c>
      <c r="M33" s="35" t="s">
        <v>31</v>
      </c>
      <c r="N33" s="33">
        <f t="shared" si="3"/>
        <v>0.95901005413766427</v>
      </c>
      <c r="O33" s="32">
        <f t="shared" si="4"/>
        <v>0.51239669421487599</v>
      </c>
      <c r="P33" s="3">
        <v>2</v>
      </c>
      <c r="Q33" s="5">
        <v>34</v>
      </c>
      <c r="R33" s="3" t="s">
        <v>42</v>
      </c>
      <c r="S33" s="5">
        <v>2</v>
      </c>
      <c r="T33" s="56" t="s">
        <v>544</v>
      </c>
      <c r="U33" s="3" t="s">
        <v>43</v>
      </c>
      <c r="V33" s="6">
        <v>180</v>
      </c>
      <c r="W33" s="2">
        <f t="shared" si="5"/>
        <v>2.7842227378190252</v>
      </c>
      <c r="X33" s="2">
        <f t="shared" si="6"/>
        <v>0.5342975206611571</v>
      </c>
      <c r="Y33" s="62" t="s">
        <v>33</v>
      </c>
      <c r="Z33" s="70">
        <v>0.5</v>
      </c>
      <c r="AA33" s="71">
        <v>256</v>
      </c>
      <c r="AB33" s="71">
        <v>11</v>
      </c>
      <c r="AC33" s="72" t="s">
        <v>543</v>
      </c>
    </row>
    <row r="34" spans="1:29" x14ac:dyDescent="0.25">
      <c r="A34" s="20" t="s">
        <v>534</v>
      </c>
      <c r="B34" s="20" t="s">
        <v>535</v>
      </c>
      <c r="C34" s="22">
        <v>66.37</v>
      </c>
      <c r="D34" s="20" t="s">
        <v>536</v>
      </c>
      <c r="E34" s="20" t="s">
        <v>537</v>
      </c>
      <c r="F34" s="20" t="s">
        <v>538</v>
      </c>
      <c r="G34" s="21"/>
      <c r="H34" s="6">
        <v>27696</v>
      </c>
      <c r="I34" s="4">
        <f t="shared" si="0"/>
        <v>417.29697152327856</v>
      </c>
      <c r="J34" s="31">
        <f t="shared" si="1"/>
        <v>52.355387523629489</v>
      </c>
      <c r="K34" s="35">
        <v>571392</v>
      </c>
      <c r="L34" s="37">
        <f t="shared" si="7"/>
        <v>62</v>
      </c>
      <c r="M34" s="35" t="s">
        <v>31</v>
      </c>
      <c r="N34" s="33">
        <f t="shared" si="3"/>
        <v>0.93415699864396562</v>
      </c>
      <c r="O34" s="32">
        <f t="shared" si="4"/>
        <v>0.11720226843100189</v>
      </c>
      <c r="P34" s="3">
        <v>2</v>
      </c>
      <c r="Q34" s="5">
        <v>34</v>
      </c>
      <c r="R34" s="3" t="s">
        <v>42</v>
      </c>
      <c r="S34" s="5">
        <v>4</v>
      </c>
      <c r="T34" s="56" t="s">
        <v>544</v>
      </c>
      <c r="U34" s="3" t="s">
        <v>43</v>
      </c>
      <c r="V34" s="6">
        <v>267</v>
      </c>
      <c r="W34" s="2">
        <f t="shared" si="5"/>
        <v>4.0229019135151418</v>
      </c>
      <c r="X34" s="2">
        <f t="shared" si="6"/>
        <v>0.1254631379962193</v>
      </c>
      <c r="Y34" s="60" t="s">
        <v>33</v>
      </c>
      <c r="Z34" s="64">
        <v>1</v>
      </c>
      <c r="AA34" s="65">
        <v>484</v>
      </c>
      <c r="AB34" s="65">
        <v>23</v>
      </c>
      <c r="AC34" s="66" t="s">
        <v>275</v>
      </c>
    </row>
    <row r="35" spans="1:29" x14ac:dyDescent="0.25">
      <c r="A35" s="20" t="s">
        <v>530</v>
      </c>
      <c r="B35" s="20" t="s">
        <v>535</v>
      </c>
      <c r="C35" s="22">
        <v>73.3</v>
      </c>
      <c r="D35" s="20" t="s">
        <v>536</v>
      </c>
      <c r="E35" s="20" t="s">
        <v>537</v>
      </c>
      <c r="F35" s="20" t="s">
        <v>538</v>
      </c>
      <c r="G35" s="21"/>
      <c r="H35" s="6">
        <v>27696</v>
      </c>
      <c r="I35" s="4">
        <f t="shared" ref="I35:I66" si="8">H35/C35</f>
        <v>377.84447476125513</v>
      </c>
      <c r="J35" s="31">
        <f t="shared" ref="J35:J66" si="9">H35/(AB35*AB35)</f>
        <v>141.30612244897958</v>
      </c>
      <c r="K35" s="35">
        <v>571392</v>
      </c>
      <c r="L35" s="37">
        <f t="shared" si="7"/>
        <v>62</v>
      </c>
      <c r="M35" s="35" t="s">
        <v>31</v>
      </c>
      <c r="N35" s="33">
        <f t="shared" ref="N35:N66" si="10">L35/C35</f>
        <v>0.84583901773533432</v>
      </c>
      <c r="O35" s="32">
        <f t="shared" ref="O35:O66" si="11">L35/(AB35*AB35)</f>
        <v>0.31632653061224492</v>
      </c>
      <c r="P35" s="3">
        <v>2</v>
      </c>
      <c r="Q35" s="5">
        <v>34</v>
      </c>
      <c r="R35" s="3" t="s">
        <v>42</v>
      </c>
      <c r="S35" s="5">
        <v>4</v>
      </c>
      <c r="T35" s="56" t="s">
        <v>544</v>
      </c>
      <c r="U35" s="3" t="s">
        <v>43</v>
      </c>
      <c r="V35" s="6">
        <v>138</v>
      </c>
      <c r="W35" s="2">
        <f t="shared" ref="W35:W66" si="12">V35/C35</f>
        <v>1.882673942701228</v>
      </c>
      <c r="X35" s="2">
        <f t="shared" ref="X35:X66" si="13">C35/(AB35*AB35)</f>
        <v>0.37397959183673468</v>
      </c>
      <c r="Y35" s="60" t="s">
        <v>33</v>
      </c>
      <c r="Z35" s="64">
        <v>0.8</v>
      </c>
      <c r="AA35" s="65">
        <v>256</v>
      </c>
      <c r="AB35" s="65">
        <v>14</v>
      </c>
      <c r="AC35" s="66" t="s">
        <v>542</v>
      </c>
    </row>
    <row r="36" spans="1:29" x14ac:dyDescent="0.25">
      <c r="A36" s="20" t="s">
        <v>531</v>
      </c>
      <c r="B36" s="20" t="s">
        <v>535</v>
      </c>
      <c r="C36" s="22">
        <v>76.349999999999994</v>
      </c>
      <c r="D36" s="20" t="s">
        <v>536</v>
      </c>
      <c r="E36" s="20" t="s">
        <v>537</v>
      </c>
      <c r="F36" s="20" t="s">
        <v>538</v>
      </c>
      <c r="G36" s="21"/>
      <c r="H36" s="6">
        <v>27696</v>
      </c>
      <c r="I36" s="4">
        <f t="shared" si="8"/>
        <v>362.75049115913561</v>
      </c>
      <c r="J36" s="31">
        <f t="shared" si="9"/>
        <v>95.83391003460207</v>
      </c>
      <c r="K36" s="35">
        <v>571392</v>
      </c>
      <c r="L36" s="37">
        <f t="shared" si="7"/>
        <v>62</v>
      </c>
      <c r="M36" s="35" t="s">
        <v>31</v>
      </c>
      <c r="N36" s="33">
        <f t="shared" si="10"/>
        <v>0.81204977079240348</v>
      </c>
      <c r="O36" s="32">
        <f t="shared" si="11"/>
        <v>0.21453287197231835</v>
      </c>
      <c r="P36" s="3">
        <v>2</v>
      </c>
      <c r="Q36" s="5">
        <v>34</v>
      </c>
      <c r="R36" s="3" t="s">
        <v>42</v>
      </c>
      <c r="S36" s="5">
        <v>4</v>
      </c>
      <c r="T36" s="56" t="s">
        <v>544</v>
      </c>
      <c r="U36" s="3" t="s">
        <v>43</v>
      </c>
      <c r="V36" s="6">
        <v>138</v>
      </c>
      <c r="W36" s="2">
        <f t="shared" si="12"/>
        <v>1.8074656188605109</v>
      </c>
      <c r="X36" s="2">
        <f t="shared" si="13"/>
        <v>0.26418685121107266</v>
      </c>
      <c r="Y36" s="60" t="s">
        <v>33</v>
      </c>
      <c r="Z36" s="64">
        <v>1</v>
      </c>
      <c r="AA36" s="65">
        <v>256</v>
      </c>
      <c r="AB36" s="65">
        <v>17</v>
      </c>
      <c r="AC36" s="66" t="s">
        <v>539</v>
      </c>
    </row>
    <row r="37" spans="1:29" x14ac:dyDescent="0.25">
      <c r="A37" s="28" t="s">
        <v>336</v>
      </c>
      <c r="B37" s="28" t="s">
        <v>123</v>
      </c>
      <c r="C37" s="55">
        <v>270.39999999999998</v>
      </c>
      <c r="D37" s="28" t="s">
        <v>337</v>
      </c>
      <c r="E37" s="28" t="s">
        <v>338</v>
      </c>
      <c r="F37" s="28" t="s">
        <v>339</v>
      </c>
      <c r="G37" s="29">
        <v>170</v>
      </c>
      <c r="H37" s="6">
        <v>103000</v>
      </c>
      <c r="I37" s="4">
        <f t="shared" si="8"/>
        <v>380.91715976331363</v>
      </c>
      <c r="J37" s="31">
        <f t="shared" si="9"/>
        <v>285.31855955678668</v>
      </c>
      <c r="K37" s="34">
        <v>5308416</v>
      </c>
      <c r="L37" s="37">
        <f t="shared" si="7"/>
        <v>576</v>
      </c>
      <c r="M37" s="34" t="s">
        <v>31</v>
      </c>
      <c r="N37" s="33">
        <f t="shared" si="10"/>
        <v>2.1301775147928996</v>
      </c>
      <c r="O37" s="32">
        <f t="shared" si="11"/>
        <v>1.5955678670360112</v>
      </c>
      <c r="P37" s="1">
        <v>3</v>
      </c>
      <c r="Q37" s="5">
        <v>240</v>
      </c>
      <c r="S37" s="5">
        <v>4</v>
      </c>
      <c r="T37" s="56" t="s">
        <v>175</v>
      </c>
      <c r="U37" s="1" t="s">
        <v>43</v>
      </c>
      <c r="V37" s="6">
        <v>82</v>
      </c>
      <c r="W37" s="2">
        <f t="shared" si="12"/>
        <v>0.30325443786982254</v>
      </c>
      <c r="X37" s="2">
        <f t="shared" si="13"/>
        <v>0.74903047091412733</v>
      </c>
      <c r="Y37" s="60" t="s">
        <v>33</v>
      </c>
      <c r="Z37" s="64">
        <v>0.8</v>
      </c>
      <c r="AA37" s="65">
        <v>484</v>
      </c>
      <c r="AB37" s="65">
        <v>19</v>
      </c>
      <c r="AC37" s="66" t="s">
        <v>340</v>
      </c>
    </row>
    <row r="38" spans="1:29" x14ac:dyDescent="0.25">
      <c r="A38" s="28" t="s">
        <v>468</v>
      </c>
      <c r="B38" s="28" t="s">
        <v>123</v>
      </c>
      <c r="C38" s="55">
        <v>326.3</v>
      </c>
      <c r="D38" s="28" t="s">
        <v>337</v>
      </c>
      <c r="E38" s="28" t="s">
        <v>338</v>
      </c>
      <c r="F38" s="28" t="s">
        <v>343</v>
      </c>
      <c r="G38" s="29">
        <v>214</v>
      </c>
      <c r="H38" s="6">
        <v>103000</v>
      </c>
      <c r="I38" s="4">
        <f t="shared" si="8"/>
        <v>315.6604351823475</v>
      </c>
      <c r="J38" s="31">
        <f t="shared" si="9"/>
        <v>194.70699432892249</v>
      </c>
      <c r="K38" s="34">
        <v>5308416</v>
      </c>
      <c r="L38" s="37">
        <f t="shared" si="7"/>
        <v>576</v>
      </c>
      <c r="M38" s="34" t="s">
        <v>31</v>
      </c>
      <c r="N38" s="33">
        <f t="shared" si="10"/>
        <v>1.7652467054857492</v>
      </c>
      <c r="O38" s="32">
        <f t="shared" si="11"/>
        <v>1.0888468809073724</v>
      </c>
      <c r="P38" s="1">
        <v>3</v>
      </c>
      <c r="Q38" s="5">
        <v>240</v>
      </c>
      <c r="S38" s="5">
        <v>4</v>
      </c>
      <c r="T38" s="56" t="s">
        <v>175</v>
      </c>
      <c r="U38" s="1" t="s">
        <v>43</v>
      </c>
      <c r="V38" s="6">
        <v>252</v>
      </c>
      <c r="W38" s="2">
        <f t="shared" si="12"/>
        <v>0.77229543365001529</v>
      </c>
      <c r="X38" s="2">
        <f t="shared" si="13"/>
        <v>0.61682419659735355</v>
      </c>
      <c r="Y38" s="60" t="s">
        <v>33</v>
      </c>
      <c r="Z38" s="64">
        <v>0.8</v>
      </c>
      <c r="AA38" s="65">
        <v>784</v>
      </c>
      <c r="AB38" s="65">
        <v>23</v>
      </c>
      <c r="AC38" s="66" t="s">
        <v>469</v>
      </c>
    </row>
    <row r="39" spans="1:29" x14ac:dyDescent="0.25">
      <c r="A39" s="28" t="s">
        <v>470</v>
      </c>
      <c r="B39" s="28" t="s">
        <v>123</v>
      </c>
      <c r="C39" s="55">
        <v>326.3</v>
      </c>
      <c r="D39" s="28" t="s">
        <v>337</v>
      </c>
      <c r="E39" s="28" t="s">
        <v>338</v>
      </c>
      <c r="F39" s="28" t="s">
        <v>339</v>
      </c>
      <c r="G39" s="29">
        <v>214</v>
      </c>
      <c r="H39" s="6">
        <v>103000</v>
      </c>
      <c r="I39" s="4">
        <f t="shared" si="8"/>
        <v>315.6604351823475</v>
      </c>
      <c r="J39" s="31">
        <f t="shared" si="9"/>
        <v>194.70699432892249</v>
      </c>
      <c r="K39" s="34">
        <v>5308416</v>
      </c>
      <c r="L39" s="37">
        <f t="shared" si="7"/>
        <v>576</v>
      </c>
      <c r="M39" s="34" t="s">
        <v>31</v>
      </c>
      <c r="N39" s="33">
        <f t="shared" si="10"/>
        <v>1.7652467054857492</v>
      </c>
      <c r="O39" s="32">
        <f t="shared" si="11"/>
        <v>1.0888468809073724</v>
      </c>
      <c r="P39" s="1">
        <v>3</v>
      </c>
      <c r="Q39" s="5">
        <v>240</v>
      </c>
      <c r="S39" s="5">
        <v>4</v>
      </c>
      <c r="T39" s="56" t="s">
        <v>175</v>
      </c>
      <c r="U39" s="1" t="s">
        <v>43</v>
      </c>
      <c r="V39" s="6">
        <v>252</v>
      </c>
      <c r="W39" s="2">
        <f t="shared" si="12"/>
        <v>0.77229543365001529</v>
      </c>
      <c r="X39" s="2">
        <f t="shared" si="13"/>
        <v>0.61682419659735355</v>
      </c>
      <c r="Y39" s="60" t="s">
        <v>33</v>
      </c>
      <c r="Z39" s="64">
        <v>0.8</v>
      </c>
      <c r="AA39" s="65">
        <v>784</v>
      </c>
      <c r="AB39" s="65">
        <v>23</v>
      </c>
      <c r="AC39" s="66" t="s">
        <v>469</v>
      </c>
    </row>
    <row r="40" spans="1:29" x14ac:dyDescent="0.25">
      <c r="A40" s="28" t="s">
        <v>393</v>
      </c>
      <c r="B40" s="28" t="s">
        <v>123</v>
      </c>
      <c r="C40" s="55">
        <v>339.3</v>
      </c>
      <c r="D40" s="28" t="s">
        <v>337</v>
      </c>
      <c r="E40" s="28" t="s">
        <v>345</v>
      </c>
      <c r="F40" s="28" t="s">
        <v>348</v>
      </c>
      <c r="G40" s="29">
        <v>170</v>
      </c>
      <c r="H40" s="6">
        <v>103000</v>
      </c>
      <c r="I40" s="4">
        <f t="shared" si="8"/>
        <v>303.56616563513114</v>
      </c>
      <c r="J40" s="31">
        <f t="shared" si="9"/>
        <v>233.56009070294783</v>
      </c>
      <c r="K40" s="34">
        <v>5308416</v>
      </c>
      <c r="L40" s="37">
        <f t="shared" si="7"/>
        <v>576</v>
      </c>
      <c r="M40" s="34" t="s">
        <v>31</v>
      </c>
      <c r="N40" s="33">
        <f t="shared" si="10"/>
        <v>1.6976127320954906</v>
      </c>
      <c r="O40" s="32">
        <f t="shared" si="11"/>
        <v>1.3061224489795917</v>
      </c>
      <c r="P40" s="1">
        <v>3</v>
      </c>
      <c r="Q40" s="5">
        <v>240</v>
      </c>
      <c r="S40" s="5">
        <v>4</v>
      </c>
      <c r="T40" s="56" t="s">
        <v>175</v>
      </c>
      <c r="U40" s="1" t="s">
        <v>43</v>
      </c>
      <c r="V40" s="6">
        <v>180</v>
      </c>
      <c r="W40" s="2">
        <f t="shared" si="12"/>
        <v>0.53050397877984079</v>
      </c>
      <c r="X40" s="2">
        <f t="shared" si="13"/>
        <v>0.76938775510204083</v>
      </c>
      <c r="Y40" s="60" t="s">
        <v>33</v>
      </c>
      <c r="Z40" s="64">
        <v>0.8</v>
      </c>
      <c r="AA40" s="65">
        <v>625</v>
      </c>
      <c r="AB40" s="65">
        <v>21</v>
      </c>
      <c r="AC40" s="66" t="s">
        <v>394</v>
      </c>
    </row>
    <row r="41" spans="1:29" x14ac:dyDescent="0.25">
      <c r="A41" s="28" t="s">
        <v>341</v>
      </c>
      <c r="B41" s="28" t="s">
        <v>123</v>
      </c>
      <c r="C41" s="55">
        <v>344.5</v>
      </c>
      <c r="D41" s="28" t="s">
        <v>337</v>
      </c>
      <c r="E41" s="28" t="s">
        <v>338</v>
      </c>
      <c r="F41" s="28" t="s">
        <v>339</v>
      </c>
      <c r="G41" s="29">
        <v>170</v>
      </c>
      <c r="H41" s="6">
        <v>154000</v>
      </c>
      <c r="I41" s="4">
        <f t="shared" si="8"/>
        <v>447.02467343976775</v>
      </c>
      <c r="J41" s="31">
        <f t="shared" si="9"/>
        <v>426.59279778393352</v>
      </c>
      <c r="K41" s="34">
        <v>7593984</v>
      </c>
      <c r="L41" s="37">
        <f t="shared" si="7"/>
        <v>824</v>
      </c>
      <c r="M41" s="34" t="s">
        <v>31</v>
      </c>
      <c r="N41" s="33">
        <f t="shared" si="10"/>
        <v>2.3918722786647315</v>
      </c>
      <c r="O41" s="32">
        <f t="shared" si="11"/>
        <v>2.2825484764542936</v>
      </c>
      <c r="P41" s="1">
        <v>3</v>
      </c>
      <c r="Q41" s="5">
        <v>360</v>
      </c>
      <c r="S41" s="5">
        <v>4</v>
      </c>
      <c r="T41" s="56" t="s">
        <v>175</v>
      </c>
      <c r="U41" s="1" t="s">
        <v>43</v>
      </c>
      <c r="V41" s="6">
        <v>82</v>
      </c>
      <c r="W41" s="2">
        <f t="shared" si="12"/>
        <v>0.23802612481857766</v>
      </c>
      <c r="X41" s="2">
        <f t="shared" si="13"/>
        <v>0.95429362880886426</v>
      </c>
      <c r="Y41" s="60" t="s">
        <v>33</v>
      </c>
      <c r="Z41" s="64">
        <v>0.8</v>
      </c>
      <c r="AA41" s="65">
        <v>484</v>
      </c>
      <c r="AB41" s="65">
        <v>19</v>
      </c>
      <c r="AC41" s="66" t="s">
        <v>340</v>
      </c>
    </row>
    <row r="42" spans="1:29" x14ac:dyDescent="0.25">
      <c r="A42" s="28" t="s">
        <v>342</v>
      </c>
      <c r="B42" s="28" t="s">
        <v>123</v>
      </c>
      <c r="C42" s="55">
        <v>345.8</v>
      </c>
      <c r="D42" s="28" t="s">
        <v>337</v>
      </c>
      <c r="E42" s="28" t="s">
        <v>338</v>
      </c>
      <c r="F42" s="28" t="s">
        <v>343</v>
      </c>
      <c r="G42" s="29">
        <v>170</v>
      </c>
      <c r="H42" s="6">
        <v>103000</v>
      </c>
      <c r="I42" s="4">
        <f t="shared" si="8"/>
        <v>297.86003470213996</v>
      </c>
      <c r="J42" s="31">
        <f t="shared" si="9"/>
        <v>285.31855955678668</v>
      </c>
      <c r="K42" s="34">
        <v>5308416</v>
      </c>
      <c r="L42" s="37">
        <f t="shared" si="7"/>
        <v>576</v>
      </c>
      <c r="M42" s="34" t="s">
        <v>31</v>
      </c>
      <c r="N42" s="33">
        <f t="shared" si="10"/>
        <v>1.6657027183342972</v>
      </c>
      <c r="O42" s="32">
        <f t="shared" si="11"/>
        <v>1.5955678670360112</v>
      </c>
      <c r="P42" s="1">
        <v>3</v>
      </c>
      <c r="Q42" s="5">
        <v>240</v>
      </c>
      <c r="S42" s="5">
        <v>4</v>
      </c>
      <c r="T42" s="56" t="s">
        <v>175</v>
      </c>
      <c r="U42" s="1" t="s">
        <v>43</v>
      </c>
      <c r="V42" s="6">
        <v>82</v>
      </c>
      <c r="W42" s="2">
        <f t="shared" si="12"/>
        <v>0.23713128976286871</v>
      </c>
      <c r="X42" s="2">
        <f t="shared" si="13"/>
        <v>0.95789473684210524</v>
      </c>
      <c r="Y42" s="60" t="s">
        <v>33</v>
      </c>
      <c r="Z42" s="64">
        <v>0.8</v>
      </c>
      <c r="AA42" s="65">
        <v>484</v>
      </c>
      <c r="AB42" s="65">
        <v>19</v>
      </c>
      <c r="AC42" s="66" t="s">
        <v>340</v>
      </c>
    </row>
    <row r="43" spans="1:29" x14ac:dyDescent="0.25">
      <c r="A43" s="28" t="s">
        <v>471</v>
      </c>
      <c r="B43" s="28" t="s">
        <v>123</v>
      </c>
      <c r="C43" s="55">
        <v>349.7</v>
      </c>
      <c r="D43" s="28" t="s">
        <v>337</v>
      </c>
      <c r="E43" s="28" t="s">
        <v>345</v>
      </c>
      <c r="F43" s="28" t="s">
        <v>348</v>
      </c>
      <c r="G43" s="29">
        <v>214</v>
      </c>
      <c r="H43" s="6">
        <v>103000</v>
      </c>
      <c r="I43" s="4">
        <f t="shared" si="8"/>
        <v>294.5381755790678</v>
      </c>
      <c r="J43" s="31">
        <f t="shared" si="9"/>
        <v>194.70699432892249</v>
      </c>
      <c r="K43" s="34">
        <v>5308416</v>
      </c>
      <c r="L43" s="37">
        <f t="shared" si="7"/>
        <v>576</v>
      </c>
      <c r="M43" s="34" t="s">
        <v>31</v>
      </c>
      <c r="N43" s="33">
        <f t="shared" si="10"/>
        <v>1.6471261080926509</v>
      </c>
      <c r="O43" s="32">
        <f t="shared" si="11"/>
        <v>1.0888468809073724</v>
      </c>
      <c r="P43" s="1">
        <v>3</v>
      </c>
      <c r="Q43" s="5">
        <v>240</v>
      </c>
      <c r="S43" s="5">
        <v>4</v>
      </c>
      <c r="T43" s="56" t="s">
        <v>175</v>
      </c>
      <c r="U43" s="1" t="s">
        <v>43</v>
      </c>
      <c r="V43" s="6">
        <v>252</v>
      </c>
      <c r="W43" s="2">
        <f t="shared" si="12"/>
        <v>0.72061767229053475</v>
      </c>
      <c r="X43" s="2">
        <f t="shared" si="13"/>
        <v>0.66105860113421544</v>
      </c>
      <c r="Y43" s="60" t="s">
        <v>33</v>
      </c>
      <c r="Z43" s="64">
        <v>0.8</v>
      </c>
      <c r="AA43" s="65">
        <v>784</v>
      </c>
      <c r="AB43" s="65">
        <v>23</v>
      </c>
      <c r="AC43" s="66" t="s">
        <v>469</v>
      </c>
    </row>
    <row r="44" spans="1:29" x14ac:dyDescent="0.25">
      <c r="A44" s="28" t="s">
        <v>395</v>
      </c>
      <c r="B44" s="28" t="s">
        <v>123</v>
      </c>
      <c r="C44" s="55">
        <v>361.4</v>
      </c>
      <c r="D44" s="28" t="s">
        <v>337</v>
      </c>
      <c r="E44" s="28" t="s">
        <v>338</v>
      </c>
      <c r="F44" s="28" t="s">
        <v>339</v>
      </c>
      <c r="G44" s="29">
        <v>170</v>
      </c>
      <c r="H44" s="6">
        <v>154000</v>
      </c>
      <c r="I44" s="4">
        <f t="shared" si="8"/>
        <v>426.12064194798012</v>
      </c>
      <c r="J44" s="31">
        <f t="shared" si="9"/>
        <v>349.20634920634922</v>
      </c>
      <c r="K44" s="34">
        <v>7593984</v>
      </c>
      <c r="L44" s="37">
        <f t="shared" si="7"/>
        <v>824</v>
      </c>
      <c r="M44" s="34" t="s">
        <v>31</v>
      </c>
      <c r="N44" s="33">
        <f t="shared" si="10"/>
        <v>2.2800221361372444</v>
      </c>
      <c r="O44" s="32">
        <f t="shared" si="11"/>
        <v>1.8684807256235827</v>
      </c>
      <c r="P44" s="1">
        <v>3</v>
      </c>
      <c r="Q44" s="5">
        <v>360</v>
      </c>
      <c r="S44" s="5">
        <v>4</v>
      </c>
      <c r="T44" s="56" t="s">
        <v>175</v>
      </c>
      <c r="U44" s="1" t="s">
        <v>43</v>
      </c>
      <c r="V44" s="6">
        <v>180</v>
      </c>
      <c r="W44" s="2">
        <f t="shared" si="12"/>
        <v>0.49806308799114557</v>
      </c>
      <c r="X44" s="2">
        <f t="shared" si="13"/>
        <v>0.81950113378684797</v>
      </c>
      <c r="Y44" s="60" t="s">
        <v>33</v>
      </c>
      <c r="Z44" s="64">
        <v>0.8</v>
      </c>
      <c r="AA44" s="65">
        <v>625</v>
      </c>
      <c r="AB44" s="65">
        <v>21</v>
      </c>
      <c r="AC44" s="66" t="s">
        <v>394</v>
      </c>
    </row>
    <row r="45" spans="1:29" x14ac:dyDescent="0.25">
      <c r="A45" s="28" t="s">
        <v>344</v>
      </c>
      <c r="B45" s="28" t="s">
        <v>123</v>
      </c>
      <c r="C45" s="55">
        <v>362.7</v>
      </c>
      <c r="D45" s="28" t="s">
        <v>337</v>
      </c>
      <c r="E45" s="28" t="s">
        <v>345</v>
      </c>
      <c r="F45" s="28" t="s">
        <v>346</v>
      </c>
      <c r="G45" s="29">
        <v>170</v>
      </c>
      <c r="H45" s="6">
        <v>103000</v>
      </c>
      <c r="I45" s="4">
        <f t="shared" si="8"/>
        <v>283.9812517231872</v>
      </c>
      <c r="J45" s="31">
        <f t="shared" si="9"/>
        <v>285.31855955678668</v>
      </c>
      <c r="K45" s="34">
        <v>5308416</v>
      </c>
      <c r="L45" s="37">
        <f t="shared" si="7"/>
        <v>576</v>
      </c>
      <c r="M45" s="34" t="s">
        <v>31</v>
      </c>
      <c r="N45" s="33">
        <f t="shared" si="10"/>
        <v>1.588089330024814</v>
      </c>
      <c r="O45" s="32">
        <f t="shared" si="11"/>
        <v>1.5955678670360112</v>
      </c>
      <c r="P45" s="1">
        <v>3</v>
      </c>
      <c r="Q45" s="5">
        <v>240</v>
      </c>
      <c r="S45" s="5">
        <v>4</v>
      </c>
      <c r="T45" s="56" t="s">
        <v>175</v>
      </c>
      <c r="U45" s="1" t="s">
        <v>43</v>
      </c>
      <c r="V45" s="6">
        <v>82</v>
      </c>
      <c r="W45" s="2">
        <f t="shared" si="12"/>
        <v>0.22608216156603253</v>
      </c>
      <c r="X45" s="2">
        <f t="shared" si="13"/>
        <v>1.0047091412742382</v>
      </c>
      <c r="Y45" s="60" t="s">
        <v>33</v>
      </c>
      <c r="Z45" s="64">
        <v>0.8</v>
      </c>
      <c r="AA45" s="65">
        <v>484</v>
      </c>
      <c r="AB45" s="65">
        <v>19</v>
      </c>
      <c r="AC45" s="66" t="s">
        <v>340</v>
      </c>
    </row>
    <row r="46" spans="1:29" x14ac:dyDescent="0.25">
      <c r="A46" s="28" t="s">
        <v>347</v>
      </c>
      <c r="B46" s="28" t="s">
        <v>123</v>
      </c>
      <c r="C46" s="55">
        <v>362.7</v>
      </c>
      <c r="D46" s="28" t="s">
        <v>337</v>
      </c>
      <c r="E46" s="28" t="s">
        <v>345</v>
      </c>
      <c r="F46" s="28" t="s">
        <v>348</v>
      </c>
      <c r="G46" s="29">
        <v>170</v>
      </c>
      <c r="H46" s="6">
        <v>103000</v>
      </c>
      <c r="I46" s="4">
        <f t="shared" si="8"/>
        <v>283.9812517231872</v>
      </c>
      <c r="J46" s="31">
        <f t="shared" si="9"/>
        <v>285.31855955678668</v>
      </c>
      <c r="K46" s="34">
        <v>5308416</v>
      </c>
      <c r="L46" s="37">
        <f t="shared" si="7"/>
        <v>576</v>
      </c>
      <c r="M46" s="34" t="s">
        <v>31</v>
      </c>
      <c r="N46" s="33">
        <f t="shared" si="10"/>
        <v>1.588089330024814</v>
      </c>
      <c r="O46" s="32">
        <f t="shared" si="11"/>
        <v>1.5955678670360112</v>
      </c>
      <c r="P46" s="1">
        <v>3</v>
      </c>
      <c r="Q46" s="5">
        <v>240</v>
      </c>
      <c r="S46" s="5">
        <v>4</v>
      </c>
      <c r="T46" s="56" t="s">
        <v>175</v>
      </c>
      <c r="U46" s="1" t="s">
        <v>43</v>
      </c>
      <c r="V46" s="6">
        <v>82</v>
      </c>
      <c r="W46" s="2">
        <f t="shared" si="12"/>
        <v>0.22608216156603253</v>
      </c>
      <c r="X46" s="2">
        <f t="shared" si="13"/>
        <v>1.0047091412742382</v>
      </c>
      <c r="Y46" s="60" t="s">
        <v>33</v>
      </c>
      <c r="Z46" s="64">
        <v>0.8</v>
      </c>
      <c r="AA46" s="65">
        <v>484</v>
      </c>
      <c r="AB46" s="65">
        <v>19</v>
      </c>
      <c r="AC46" s="66" t="s">
        <v>340</v>
      </c>
    </row>
    <row r="47" spans="1:29" x14ac:dyDescent="0.25">
      <c r="A47" s="28" t="s">
        <v>396</v>
      </c>
      <c r="B47" s="28" t="s">
        <v>123</v>
      </c>
      <c r="C47" s="55">
        <v>362.7</v>
      </c>
      <c r="D47" s="28" t="s">
        <v>337</v>
      </c>
      <c r="E47" s="28" t="s">
        <v>338</v>
      </c>
      <c r="F47" s="28" t="s">
        <v>343</v>
      </c>
      <c r="G47" s="29">
        <v>170</v>
      </c>
      <c r="H47" s="6">
        <v>103000</v>
      </c>
      <c r="I47" s="4">
        <f t="shared" si="8"/>
        <v>283.9812517231872</v>
      </c>
      <c r="J47" s="31">
        <f t="shared" si="9"/>
        <v>233.56009070294783</v>
      </c>
      <c r="K47" s="34">
        <v>5308416</v>
      </c>
      <c r="L47" s="37">
        <f t="shared" si="7"/>
        <v>576</v>
      </c>
      <c r="M47" s="34" t="s">
        <v>31</v>
      </c>
      <c r="N47" s="33">
        <f t="shared" si="10"/>
        <v>1.588089330024814</v>
      </c>
      <c r="O47" s="32">
        <f t="shared" si="11"/>
        <v>1.3061224489795917</v>
      </c>
      <c r="P47" s="1">
        <v>3</v>
      </c>
      <c r="Q47" s="5">
        <v>240</v>
      </c>
      <c r="S47" s="5">
        <v>4</v>
      </c>
      <c r="T47" s="56" t="s">
        <v>175</v>
      </c>
      <c r="U47" s="1" t="s">
        <v>43</v>
      </c>
      <c r="V47" s="6">
        <v>180</v>
      </c>
      <c r="W47" s="2">
        <f t="shared" si="12"/>
        <v>0.49627791563275436</v>
      </c>
      <c r="X47" s="2">
        <f t="shared" si="13"/>
        <v>0.82244897959183672</v>
      </c>
      <c r="Y47" s="60" t="s">
        <v>33</v>
      </c>
      <c r="Z47" s="64">
        <v>0.8</v>
      </c>
      <c r="AA47" s="65">
        <v>625</v>
      </c>
      <c r="AB47" s="65">
        <v>21</v>
      </c>
      <c r="AC47" s="66" t="s">
        <v>394</v>
      </c>
    </row>
    <row r="48" spans="1:29" x14ac:dyDescent="0.25">
      <c r="A48" s="28" t="s">
        <v>472</v>
      </c>
      <c r="B48" s="28" t="s">
        <v>123</v>
      </c>
      <c r="C48" s="55">
        <v>371.8</v>
      </c>
      <c r="D48" s="28" t="s">
        <v>337</v>
      </c>
      <c r="E48" s="28" t="s">
        <v>338</v>
      </c>
      <c r="F48" s="28" t="s">
        <v>339</v>
      </c>
      <c r="G48" s="29">
        <v>214</v>
      </c>
      <c r="H48" s="6">
        <v>154000</v>
      </c>
      <c r="I48" s="4">
        <f t="shared" si="8"/>
        <v>414.20118343195264</v>
      </c>
      <c r="J48" s="31">
        <f t="shared" si="9"/>
        <v>291.11531190926274</v>
      </c>
      <c r="K48" s="34">
        <v>7593984</v>
      </c>
      <c r="L48" s="37">
        <f t="shared" si="7"/>
        <v>824</v>
      </c>
      <c r="M48" s="34" t="s">
        <v>31</v>
      </c>
      <c r="N48" s="33">
        <f t="shared" si="10"/>
        <v>2.2162452931683698</v>
      </c>
      <c r="O48" s="32">
        <f t="shared" si="11"/>
        <v>1.55765595463138</v>
      </c>
      <c r="P48" s="1">
        <v>3</v>
      </c>
      <c r="Q48" s="5">
        <v>360</v>
      </c>
      <c r="S48" s="5">
        <v>4</v>
      </c>
      <c r="T48" s="56" t="s">
        <v>175</v>
      </c>
      <c r="U48" s="1" t="s">
        <v>43</v>
      </c>
      <c r="V48" s="6">
        <v>252</v>
      </c>
      <c r="W48" s="2">
        <f t="shared" si="12"/>
        <v>0.67778375470683161</v>
      </c>
      <c r="X48" s="2">
        <f t="shared" si="13"/>
        <v>0.70283553875236293</v>
      </c>
      <c r="Y48" s="60" t="s">
        <v>33</v>
      </c>
      <c r="Z48" s="64">
        <v>0.8</v>
      </c>
      <c r="AA48" s="65">
        <v>784</v>
      </c>
      <c r="AB48" s="65">
        <v>23</v>
      </c>
      <c r="AC48" s="66" t="s">
        <v>469</v>
      </c>
    </row>
    <row r="49" spans="1:29" x14ac:dyDescent="0.25">
      <c r="A49" s="28" t="s">
        <v>397</v>
      </c>
      <c r="B49" s="28" t="s">
        <v>123</v>
      </c>
      <c r="C49" s="55">
        <v>380.9</v>
      </c>
      <c r="D49" s="28" t="s">
        <v>337</v>
      </c>
      <c r="E49" s="28" t="s">
        <v>345</v>
      </c>
      <c r="F49" s="28" t="s">
        <v>346</v>
      </c>
      <c r="G49" s="29">
        <v>170</v>
      </c>
      <c r="H49" s="6">
        <v>103000</v>
      </c>
      <c r="I49" s="4">
        <f t="shared" si="8"/>
        <v>270.41218167498033</v>
      </c>
      <c r="J49" s="31">
        <f t="shared" si="9"/>
        <v>233.56009070294783</v>
      </c>
      <c r="K49" s="34">
        <v>5308416</v>
      </c>
      <c r="L49" s="37">
        <f t="shared" si="7"/>
        <v>576</v>
      </c>
      <c r="M49" s="34" t="s">
        <v>31</v>
      </c>
      <c r="N49" s="33">
        <f t="shared" si="10"/>
        <v>1.5122079285901813</v>
      </c>
      <c r="O49" s="32">
        <f t="shared" si="11"/>
        <v>1.3061224489795917</v>
      </c>
      <c r="P49" s="1">
        <v>3</v>
      </c>
      <c r="Q49" s="5">
        <v>240</v>
      </c>
      <c r="S49" s="5">
        <v>4</v>
      </c>
      <c r="T49" s="56" t="s">
        <v>175</v>
      </c>
      <c r="U49" s="1" t="s">
        <v>43</v>
      </c>
      <c r="V49" s="6">
        <v>180</v>
      </c>
      <c r="W49" s="2">
        <f t="shared" si="12"/>
        <v>0.47256497768443162</v>
      </c>
      <c r="X49" s="2">
        <f t="shared" si="13"/>
        <v>0.86371882086167795</v>
      </c>
      <c r="Y49" s="60" t="s">
        <v>33</v>
      </c>
      <c r="Z49" s="64">
        <v>0.8</v>
      </c>
      <c r="AA49" s="65">
        <v>625</v>
      </c>
      <c r="AB49" s="65">
        <v>21</v>
      </c>
      <c r="AC49" s="66" t="s">
        <v>394</v>
      </c>
    </row>
    <row r="50" spans="1:29" x14ac:dyDescent="0.25">
      <c r="A50" s="28" t="s">
        <v>473</v>
      </c>
      <c r="B50" s="28" t="s">
        <v>123</v>
      </c>
      <c r="C50" s="55">
        <v>391.3</v>
      </c>
      <c r="D50" s="28" t="s">
        <v>337</v>
      </c>
      <c r="E50" s="28" t="s">
        <v>345</v>
      </c>
      <c r="F50" s="28" t="s">
        <v>346</v>
      </c>
      <c r="G50" s="29">
        <v>214</v>
      </c>
      <c r="H50" s="6">
        <v>103000</v>
      </c>
      <c r="I50" s="4">
        <f t="shared" si="8"/>
        <v>263.22514694607719</v>
      </c>
      <c r="J50" s="31">
        <f t="shared" si="9"/>
        <v>194.70699432892249</v>
      </c>
      <c r="K50" s="34">
        <v>5308416</v>
      </c>
      <c r="L50" s="37">
        <f t="shared" si="7"/>
        <v>576</v>
      </c>
      <c r="M50" s="34" t="s">
        <v>31</v>
      </c>
      <c r="N50" s="33">
        <f t="shared" si="10"/>
        <v>1.4720163557372858</v>
      </c>
      <c r="O50" s="32">
        <f t="shared" si="11"/>
        <v>1.0888468809073724</v>
      </c>
      <c r="P50" s="1">
        <v>3</v>
      </c>
      <c r="Q50" s="5">
        <v>240</v>
      </c>
      <c r="S50" s="5">
        <v>4</v>
      </c>
      <c r="T50" s="56" t="s">
        <v>175</v>
      </c>
      <c r="U50" s="1" t="s">
        <v>43</v>
      </c>
      <c r="V50" s="6">
        <v>252</v>
      </c>
      <c r="W50" s="2">
        <f t="shared" si="12"/>
        <v>0.64400715563506261</v>
      </c>
      <c r="X50" s="2">
        <f t="shared" si="13"/>
        <v>0.73969754253308129</v>
      </c>
      <c r="Y50" s="60" t="s">
        <v>33</v>
      </c>
      <c r="Z50" s="64">
        <v>0.8</v>
      </c>
      <c r="AA50" s="65">
        <v>784</v>
      </c>
      <c r="AB50" s="65">
        <v>23</v>
      </c>
      <c r="AC50" s="66" t="s">
        <v>469</v>
      </c>
    </row>
    <row r="51" spans="1:29" x14ac:dyDescent="0.25">
      <c r="A51" s="28" t="s">
        <v>349</v>
      </c>
      <c r="B51" s="28" t="s">
        <v>123</v>
      </c>
      <c r="C51" s="55">
        <v>482.3</v>
      </c>
      <c r="D51" s="28" t="s">
        <v>337</v>
      </c>
      <c r="E51" s="28" t="s">
        <v>338</v>
      </c>
      <c r="F51" s="28" t="s">
        <v>343</v>
      </c>
      <c r="G51" s="29">
        <v>170</v>
      </c>
      <c r="H51" s="6">
        <v>154000</v>
      </c>
      <c r="I51" s="4">
        <f t="shared" si="8"/>
        <v>319.30333817126268</v>
      </c>
      <c r="J51" s="31">
        <f t="shared" si="9"/>
        <v>426.59279778393352</v>
      </c>
      <c r="K51" s="34">
        <v>7593984</v>
      </c>
      <c r="L51" s="37">
        <f t="shared" si="7"/>
        <v>824</v>
      </c>
      <c r="M51" s="34" t="s">
        <v>31</v>
      </c>
      <c r="N51" s="33">
        <f t="shared" si="10"/>
        <v>1.7084801990462368</v>
      </c>
      <c r="O51" s="32">
        <f t="shared" si="11"/>
        <v>2.2825484764542936</v>
      </c>
      <c r="P51" s="1">
        <v>3</v>
      </c>
      <c r="Q51" s="5">
        <v>360</v>
      </c>
      <c r="S51" s="5">
        <v>4</v>
      </c>
      <c r="T51" s="56" t="s">
        <v>175</v>
      </c>
      <c r="U51" s="1" t="s">
        <v>43</v>
      </c>
      <c r="V51" s="6">
        <v>82</v>
      </c>
      <c r="W51" s="2">
        <f t="shared" si="12"/>
        <v>0.17001866058469831</v>
      </c>
      <c r="X51" s="2">
        <f t="shared" si="13"/>
        <v>1.3360110803324099</v>
      </c>
      <c r="Y51" s="60" t="s">
        <v>33</v>
      </c>
      <c r="Z51" s="64">
        <v>0.8</v>
      </c>
      <c r="AA51" s="65">
        <v>484</v>
      </c>
      <c r="AB51" s="65">
        <v>19</v>
      </c>
      <c r="AC51" s="66" t="s">
        <v>340</v>
      </c>
    </row>
    <row r="52" spans="1:29" x14ac:dyDescent="0.25">
      <c r="A52" s="28" t="s">
        <v>171</v>
      </c>
      <c r="B52" s="28" t="s">
        <v>123</v>
      </c>
      <c r="C52" s="29">
        <v>46.13</v>
      </c>
      <c r="D52" s="28" t="s">
        <v>172</v>
      </c>
      <c r="E52" s="28" t="s">
        <v>173</v>
      </c>
      <c r="F52" s="28" t="s">
        <v>174</v>
      </c>
      <c r="G52" s="29">
        <v>84</v>
      </c>
      <c r="H52" s="6">
        <v>23000</v>
      </c>
      <c r="I52" s="4">
        <f t="shared" si="8"/>
        <v>498.59093865163663</v>
      </c>
      <c r="J52" s="31">
        <f t="shared" si="9"/>
        <v>136.09467455621302</v>
      </c>
      <c r="K52" s="34">
        <v>1843200</v>
      </c>
      <c r="L52" s="37">
        <f t="shared" si="7"/>
        <v>200</v>
      </c>
      <c r="M52" s="34" t="s">
        <v>31</v>
      </c>
      <c r="N52" s="33">
        <f t="shared" si="10"/>
        <v>4.3355733795794489</v>
      </c>
      <c r="O52" s="32">
        <f t="shared" si="11"/>
        <v>1.1834319526627219</v>
      </c>
      <c r="P52" s="1">
        <v>3</v>
      </c>
      <c r="Q52" s="5">
        <v>66</v>
      </c>
      <c r="S52" s="3"/>
      <c r="T52" s="56" t="s">
        <v>175</v>
      </c>
      <c r="U52" s="1" t="s">
        <v>43</v>
      </c>
      <c r="V52" s="6">
        <v>54</v>
      </c>
      <c r="W52" s="2">
        <f t="shared" si="12"/>
        <v>1.1706048124864512</v>
      </c>
      <c r="X52" s="2">
        <f t="shared" si="13"/>
        <v>0.27295857988165684</v>
      </c>
      <c r="Y52" s="60" t="s">
        <v>33</v>
      </c>
      <c r="Z52" s="64">
        <v>0.8</v>
      </c>
      <c r="AA52" s="65">
        <v>225</v>
      </c>
      <c r="AB52" s="65">
        <v>13</v>
      </c>
      <c r="AC52" s="66" t="s">
        <v>162</v>
      </c>
    </row>
    <row r="53" spans="1:29" x14ac:dyDescent="0.25">
      <c r="A53" s="28" t="s">
        <v>302</v>
      </c>
      <c r="B53" s="28" t="s">
        <v>123</v>
      </c>
      <c r="C53" s="55">
        <v>50.26</v>
      </c>
      <c r="D53" s="28" t="s">
        <v>172</v>
      </c>
      <c r="E53" s="28" t="s">
        <v>173</v>
      </c>
      <c r="F53" s="28" t="s">
        <v>174</v>
      </c>
      <c r="G53" s="29">
        <v>128</v>
      </c>
      <c r="H53" s="6">
        <v>23000</v>
      </c>
      <c r="I53" s="4">
        <f t="shared" si="8"/>
        <v>457.62037405491446</v>
      </c>
      <c r="J53" s="31">
        <f t="shared" si="9"/>
        <v>79.584775086505189</v>
      </c>
      <c r="K53" s="34">
        <v>1843200</v>
      </c>
      <c r="L53" s="37">
        <f t="shared" si="7"/>
        <v>200</v>
      </c>
      <c r="M53" s="34" t="s">
        <v>31</v>
      </c>
      <c r="N53" s="33">
        <f t="shared" si="10"/>
        <v>3.979307600477517</v>
      </c>
      <c r="O53" s="32">
        <f t="shared" si="11"/>
        <v>0.69204152249134943</v>
      </c>
      <c r="P53" s="1">
        <v>3</v>
      </c>
      <c r="Q53" s="5">
        <v>66</v>
      </c>
      <c r="S53" s="3"/>
      <c r="T53" s="56" t="s">
        <v>175</v>
      </c>
      <c r="U53" s="1" t="s">
        <v>43</v>
      </c>
      <c r="V53" s="6">
        <v>100</v>
      </c>
      <c r="W53" s="2">
        <f t="shared" si="12"/>
        <v>1.9896538002387585</v>
      </c>
      <c r="X53" s="2">
        <f t="shared" si="13"/>
        <v>0.17391003460207613</v>
      </c>
      <c r="Y53" s="60" t="s">
        <v>33</v>
      </c>
      <c r="Z53" s="64">
        <v>0.8</v>
      </c>
      <c r="AA53" s="65">
        <v>400</v>
      </c>
      <c r="AB53" s="65">
        <v>17</v>
      </c>
      <c r="AC53" s="66" t="s">
        <v>303</v>
      </c>
    </row>
    <row r="54" spans="1:29" x14ac:dyDescent="0.25">
      <c r="A54" s="28" t="s">
        <v>176</v>
      </c>
      <c r="B54" s="28" t="s">
        <v>123</v>
      </c>
      <c r="C54" s="29">
        <v>57.75</v>
      </c>
      <c r="D54" s="28" t="s">
        <v>172</v>
      </c>
      <c r="E54" s="28" t="s">
        <v>177</v>
      </c>
      <c r="F54" s="28" t="s">
        <v>174</v>
      </c>
      <c r="G54" s="29">
        <v>84</v>
      </c>
      <c r="H54" s="6">
        <v>28000</v>
      </c>
      <c r="I54" s="4">
        <f t="shared" si="8"/>
        <v>484.84848484848487</v>
      </c>
      <c r="J54" s="31">
        <f t="shared" si="9"/>
        <v>165.68047337278105</v>
      </c>
      <c r="K54" s="34">
        <v>2211840</v>
      </c>
      <c r="L54" s="37">
        <f t="shared" ref="L54:L76" si="14">K54/1024/9</f>
        <v>240</v>
      </c>
      <c r="M54" s="34" t="s">
        <v>31</v>
      </c>
      <c r="N54" s="33">
        <f t="shared" si="10"/>
        <v>4.1558441558441555</v>
      </c>
      <c r="O54" s="32">
        <f t="shared" si="11"/>
        <v>1.4201183431952662</v>
      </c>
      <c r="P54" s="1">
        <v>3</v>
      </c>
      <c r="Q54" s="5">
        <v>80</v>
      </c>
      <c r="S54" s="3"/>
      <c r="T54" s="56" t="s">
        <v>175</v>
      </c>
      <c r="U54" s="1" t="s">
        <v>43</v>
      </c>
      <c r="V54" s="6">
        <v>54</v>
      </c>
      <c r="W54" s="2">
        <f t="shared" si="12"/>
        <v>0.93506493506493504</v>
      </c>
      <c r="X54" s="2">
        <f t="shared" si="13"/>
        <v>0.34171597633136097</v>
      </c>
      <c r="Y54" s="60" t="s">
        <v>33</v>
      </c>
      <c r="Z54" s="64">
        <v>0.8</v>
      </c>
      <c r="AA54" s="65">
        <v>225</v>
      </c>
      <c r="AB54" s="65">
        <v>13</v>
      </c>
      <c r="AC54" s="66" t="s">
        <v>162</v>
      </c>
    </row>
    <row r="55" spans="1:29" x14ac:dyDescent="0.25">
      <c r="A55" s="28" t="s">
        <v>178</v>
      </c>
      <c r="B55" s="28" t="s">
        <v>123</v>
      </c>
      <c r="C55" s="29">
        <v>61.04</v>
      </c>
      <c r="D55" s="28" t="s">
        <v>172</v>
      </c>
      <c r="E55" s="28" t="s">
        <v>173</v>
      </c>
      <c r="F55" s="28" t="s">
        <v>179</v>
      </c>
      <c r="G55" s="29">
        <v>84</v>
      </c>
      <c r="H55" s="6">
        <v>23000</v>
      </c>
      <c r="I55" s="4">
        <f t="shared" si="8"/>
        <v>376.8020969855832</v>
      </c>
      <c r="J55" s="31">
        <f t="shared" si="9"/>
        <v>136.09467455621302</v>
      </c>
      <c r="K55" s="34">
        <v>1843200</v>
      </c>
      <c r="L55" s="37">
        <f t="shared" si="14"/>
        <v>200</v>
      </c>
      <c r="M55" s="34" t="s">
        <v>31</v>
      </c>
      <c r="N55" s="33">
        <f t="shared" si="10"/>
        <v>3.2765399737876804</v>
      </c>
      <c r="O55" s="32">
        <f t="shared" si="11"/>
        <v>1.1834319526627219</v>
      </c>
      <c r="P55" s="1">
        <v>3</v>
      </c>
      <c r="Q55" s="5">
        <v>66</v>
      </c>
      <c r="S55" s="3"/>
      <c r="T55" s="56" t="s">
        <v>175</v>
      </c>
      <c r="U55" s="1" t="s">
        <v>43</v>
      </c>
      <c r="V55" s="6">
        <v>54</v>
      </c>
      <c r="W55" s="2">
        <f t="shared" si="12"/>
        <v>0.88466579292267367</v>
      </c>
      <c r="X55" s="2">
        <f t="shared" si="13"/>
        <v>0.36118343195266273</v>
      </c>
      <c r="Y55" s="60" t="s">
        <v>33</v>
      </c>
      <c r="Z55" s="64">
        <v>0.8</v>
      </c>
      <c r="AA55" s="65">
        <v>225</v>
      </c>
      <c r="AB55" s="65">
        <v>13</v>
      </c>
      <c r="AC55" s="66" t="s">
        <v>162</v>
      </c>
    </row>
    <row r="56" spans="1:29" x14ac:dyDescent="0.25">
      <c r="A56" s="28" t="s">
        <v>304</v>
      </c>
      <c r="B56" s="28" t="s">
        <v>123</v>
      </c>
      <c r="C56" s="55">
        <v>62.79</v>
      </c>
      <c r="D56" s="28" t="s">
        <v>172</v>
      </c>
      <c r="E56" s="28" t="s">
        <v>177</v>
      </c>
      <c r="F56" s="28" t="s">
        <v>174</v>
      </c>
      <c r="G56" s="29">
        <v>128</v>
      </c>
      <c r="H56" s="6">
        <v>28000</v>
      </c>
      <c r="I56" s="4">
        <f t="shared" si="8"/>
        <v>445.93088071348939</v>
      </c>
      <c r="J56" s="31">
        <f t="shared" si="9"/>
        <v>96.885813148788927</v>
      </c>
      <c r="K56" s="34">
        <v>2211840</v>
      </c>
      <c r="L56" s="37">
        <f t="shared" si="14"/>
        <v>240</v>
      </c>
      <c r="M56" s="34" t="s">
        <v>31</v>
      </c>
      <c r="N56" s="33">
        <f t="shared" si="10"/>
        <v>3.8222646918299095</v>
      </c>
      <c r="O56" s="32">
        <f t="shared" si="11"/>
        <v>0.83044982698961933</v>
      </c>
      <c r="P56" s="1">
        <v>3</v>
      </c>
      <c r="Q56" s="5">
        <v>80</v>
      </c>
      <c r="S56" s="3"/>
      <c r="T56" s="56" t="s">
        <v>175</v>
      </c>
      <c r="U56" s="1" t="s">
        <v>43</v>
      </c>
      <c r="V56" s="6">
        <v>100</v>
      </c>
      <c r="W56" s="2">
        <f t="shared" si="12"/>
        <v>1.5926102882624622</v>
      </c>
      <c r="X56" s="2">
        <f t="shared" si="13"/>
        <v>0.21726643598615916</v>
      </c>
      <c r="Y56" s="60" t="s">
        <v>33</v>
      </c>
      <c r="Z56" s="64">
        <v>0.8</v>
      </c>
      <c r="AA56" s="65">
        <v>400</v>
      </c>
      <c r="AB56" s="65">
        <v>17</v>
      </c>
      <c r="AC56" s="66" t="s">
        <v>303</v>
      </c>
    </row>
    <row r="57" spans="1:29" x14ac:dyDescent="0.25">
      <c r="A57" s="28" t="s">
        <v>305</v>
      </c>
      <c r="B57" s="28" t="s">
        <v>123</v>
      </c>
      <c r="C57" s="55">
        <v>63.63</v>
      </c>
      <c r="D57" s="28" t="s">
        <v>172</v>
      </c>
      <c r="E57" s="28" t="s">
        <v>173</v>
      </c>
      <c r="F57" s="28" t="s">
        <v>179</v>
      </c>
      <c r="G57" s="29">
        <v>128</v>
      </c>
      <c r="H57" s="6">
        <v>23000</v>
      </c>
      <c r="I57" s="4">
        <f t="shared" si="8"/>
        <v>361.46471790036145</v>
      </c>
      <c r="J57" s="31">
        <f t="shared" si="9"/>
        <v>79.584775086505189</v>
      </c>
      <c r="K57" s="34">
        <v>1843200</v>
      </c>
      <c r="L57" s="37">
        <f t="shared" si="14"/>
        <v>200</v>
      </c>
      <c r="M57" s="34" t="s">
        <v>31</v>
      </c>
      <c r="N57" s="33">
        <f t="shared" si="10"/>
        <v>3.1431714600031428</v>
      </c>
      <c r="O57" s="32">
        <f t="shared" si="11"/>
        <v>0.69204152249134943</v>
      </c>
      <c r="P57" s="1">
        <v>3</v>
      </c>
      <c r="Q57" s="5">
        <v>66</v>
      </c>
      <c r="S57" s="3"/>
      <c r="T57" s="56" t="s">
        <v>175</v>
      </c>
      <c r="U57" s="1" t="s">
        <v>43</v>
      </c>
      <c r="V57" s="6">
        <v>100</v>
      </c>
      <c r="W57" s="2">
        <f t="shared" si="12"/>
        <v>1.5715857300015714</v>
      </c>
      <c r="X57" s="2">
        <f t="shared" si="13"/>
        <v>0.22017301038062284</v>
      </c>
      <c r="Y57" s="60" t="s">
        <v>33</v>
      </c>
      <c r="Z57" s="64">
        <v>0.8</v>
      </c>
      <c r="AA57" s="65">
        <v>400</v>
      </c>
      <c r="AB57" s="65">
        <v>17</v>
      </c>
      <c r="AC57" s="66" t="s">
        <v>303</v>
      </c>
    </row>
    <row r="58" spans="1:29" x14ac:dyDescent="0.25">
      <c r="A58" s="28" t="s">
        <v>180</v>
      </c>
      <c r="B58" s="28" t="s">
        <v>123</v>
      </c>
      <c r="C58" s="29">
        <v>76.37</v>
      </c>
      <c r="D58" s="28" t="s">
        <v>172</v>
      </c>
      <c r="E58" s="28" t="s">
        <v>177</v>
      </c>
      <c r="F58" s="28" t="s">
        <v>179</v>
      </c>
      <c r="G58" s="29">
        <v>84</v>
      </c>
      <c r="H58" s="6">
        <v>28000</v>
      </c>
      <c r="I58" s="4">
        <f t="shared" si="8"/>
        <v>366.63611365719521</v>
      </c>
      <c r="J58" s="31">
        <f t="shared" si="9"/>
        <v>165.68047337278105</v>
      </c>
      <c r="K58" s="34">
        <v>2211840</v>
      </c>
      <c r="L58" s="37">
        <f t="shared" si="14"/>
        <v>240</v>
      </c>
      <c r="M58" s="34" t="s">
        <v>31</v>
      </c>
      <c r="N58" s="33">
        <f t="shared" si="10"/>
        <v>3.1425952599188163</v>
      </c>
      <c r="O58" s="32">
        <f t="shared" si="11"/>
        <v>1.4201183431952662</v>
      </c>
      <c r="P58" s="1">
        <v>3</v>
      </c>
      <c r="Q58" s="5">
        <v>80</v>
      </c>
      <c r="S58" s="3"/>
      <c r="T58" s="56" t="s">
        <v>175</v>
      </c>
      <c r="U58" s="1" t="s">
        <v>43</v>
      </c>
      <c r="V58" s="6">
        <v>54</v>
      </c>
      <c r="W58" s="2">
        <f t="shared" si="12"/>
        <v>0.7070839334817336</v>
      </c>
      <c r="X58" s="2">
        <f t="shared" si="13"/>
        <v>0.45189349112426036</v>
      </c>
      <c r="Y58" s="60" t="s">
        <v>33</v>
      </c>
      <c r="Z58" s="64">
        <v>0.8</v>
      </c>
      <c r="AA58" s="65">
        <v>225</v>
      </c>
      <c r="AB58" s="65">
        <v>13</v>
      </c>
      <c r="AC58" s="66" t="s">
        <v>162</v>
      </c>
    </row>
    <row r="59" spans="1:29" x14ac:dyDescent="0.25">
      <c r="A59" s="28" t="s">
        <v>306</v>
      </c>
      <c r="B59" s="28" t="s">
        <v>123</v>
      </c>
      <c r="C59" s="55">
        <v>79.38</v>
      </c>
      <c r="D59" s="28" t="s">
        <v>172</v>
      </c>
      <c r="E59" s="28" t="s">
        <v>177</v>
      </c>
      <c r="F59" s="28" t="s">
        <v>179</v>
      </c>
      <c r="G59" s="29">
        <v>128</v>
      </c>
      <c r="H59" s="6">
        <v>28000</v>
      </c>
      <c r="I59" s="4">
        <f t="shared" si="8"/>
        <v>352.73368606701945</v>
      </c>
      <c r="J59" s="31">
        <f t="shared" si="9"/>
        <v>96.885813148788927</v>
      </c>
      <c r="K59" s="34">
        <v>2211840</v>
      </c>
      <c r="L59" s="37">
        <f t="shared" si="14"/>
        <v>240</v>
      </c>
      <c r="M59" s="34" t="s">
        <v>31</v>
      </c>
      <c r="N59" s="33">
        <f t="shared" si="10"/>
        <v>3.0234315948601664</v>
      </c>
      <c r="O59" s="32">
        <f t="shared" si="11"/>
        <v>0.83044982698961933</v>
      </c>
      <c r="P59" s="1">
        <v>3</v>
      </c>
      <c r="Q59" s="5">
        <v>80</v>
      </c>
      <c r="S59" s="3"/>
      <c r="T59" s="56" t="s">
        <v>175</v>
      </c>
      <c r="U59" s="1" t="s">
        <v>43</v>
      </c>
      <c r="V59" s="6">
        <v>100</v>
      </c>
      <c r="W59" s="2">
        <f t="shared" si="12"/>
        <v>1.2597631645250693</v>
      </c>
      <c r="X59" s="2">
        <f t="shared" si="13"/>
        <v>0.27467128027681659</v>
      </c>
      <c r="Y59" s="60" t="s">
        <v>33</v>
      </c>
      <c r="Z59" s="64">
        <v>0.8</v>
      </c>
      <c r="AA59" s="65">
        <v>400</v>
      </c>
      <c r="AB59" s="65">
        <v>17</v>
      </c>
      <c r="AC59" s="66" t="s">
        <v>303</v>
      </c>
    </row>
    <row r="60" spans="1:29" x14ac:dyDescent="0.25">
      <c r="A60" s="28" t="s">
        <v>307</v>
      </c>
      <c r="B60" s="28" t="s">
        <v>123</v>
      </c>
      <c r="C60" s="55">
        <v>88.9</v>
      </c>
      <c r="D60" s="28" t="s">
        <v>172</v>
      </c>
      <c r="E60" s="28" t="s">
        <v>173</v>
      </c>
      <c r="F60" s="28" t="s">
        <v>174</v>
      </c>
      <c r="G60" s="29">
        <v>128</v>
      </c>
      <c r="H60" s="6">
        <v>65000</v>
      </c>
      <c r="I60" s="4">
        <f t="shared" si="8"/>
        <v>731.15860517435317</v>
      </c>
      <c r="J60" s="31">
        <f t="shared" si="9"/>
        <v>224.91349480968859</v>
      </c>
      <c r="K60" s="34">
        <v>3944448</v>
      </c>
      <c r="L60" s="37">
        <f t="shared" si="14"/>
        <v>428</v>
      </c>
      <c r="M60" s="34" t="s">
        <v>31</v>
      </c>
      <c r="N60" s="33">
        <f t="shared" si="10"/>
        <v>4.8143982002249714</v>
      </c>
      <c r="O60" s="32">
        <f t="shared" si="11"/>
        <v>1.4809688581314879</v>
      </c>
      <c r="P60" s="1">
        <v>3</v>
      </c>
      <c r="Q60" s="5">
        <v>170</v>
      </c>
      <c r="S60" s="3"/>
      <c r="T60" s="56" t="s">
        <v>175</v>
      </c>
      <c r="U60" s="1" t="s">
        <v>43</v>
      </c>
      <c r="V60" s="6">
        <v>125</v>
      </c>
      <c r="W60" s="2">
        <f t="shared" si="12"/>
        <v>1.4060742407199098</v>
      </c>
      <c r="X60" s="2">
        <f t="shared" si="13"/>
        <v>0.30761245674740484</v>
      </c>
      <c r="Y60" s="60" t="s">
        <v>33</v>
      </c>
      <c r="Z60" s="64">
        <v>0.8</v>
      </c>
      <c r="AA60" s="65">
        <v>400</v>
      </c>
      <c r="AB60" s="65">
        <v>17</v>
      </c>
      <c r="AC60" s="66" t="s">
        <v>303</v>
      </c>
    </row>
    <row r="61" spans="1:29" x14ac:dyDescent="0.25">
      <c r="A61" s="28" t="s">
        <v>350</v>
      </c>
      <c r="B61" s="28" t="s">
        <v>123</v>
      </c>
      <c r="C61" s="55">
        <v>97.79</v>
      </c>
      <c r="D61" s="28" t="s">
        <v>172</v>
      </c>
      <c r="E61" s="28" t="s">
        <v>173</v>
      </c>
      <c r="F61" s="28" t="s">
        <v>174</v>
      </c>
      <c r="G61" s="29">
        <v>128</v>
      </c>
      <c r="H61" s="6">
        <v>65000</v>
      </c>
      <c r="I61" s="4">
        <f t="shared" si="8"/>
        <v>664.68964106759381</v>
      </c>
      <c r="J61" s="31">
        <f t="shared" si="9"/>
        <v>180.05540166204986</v>
      </c>
      <c r="K61" s="34">
        <v>3944448</v>
      </c>
      <c r="L61" s="37">
        <f t="shared" si="14"/>
        <v>428</v>
      </c>
      <c r="M61" s="34" t="s">
        <v>31</v>
      </c>
      <c r="N61" s="33">
        <f t="shared" si="10"/>
        <v>4.3767256365681559</v>
      </c>
      <c r="O61" s="32">
        <f t="shared" si="11"/>
        <v>1.185595567867036</v>
      </c>
      <c r="P61" s="1">
        <v>3</v>
      </c>
      <c r="Q61" s="5">
        <v>170</v>
      </c>
      <c r="S61" s="3"/>
      <c r="T61" s="56" t="s">
        <v>175</v>
      </c>
      <c r="U61" s="1" t="s">
        <v>43</v>
      </c>
      <c r="V61" s="6">
        <v>200</v>
      </c>
      <c r="W61" s="2">
        <f t="shared" si="12"/>
        <v>2.0451988955925962</v>
      </c>
      <c r="X61" s="2">
        <f t="shared" si="13"/>
        <v>0.27088642659279782</v>
      </c>
      <c r="Y61" s="60" t="s">
        <v>33</v>
      </c>
      <c r="Z61" s="64">
        <v>0.8</v>
      </c>
      <c r="AA61" s="65">
        <v>484</v>
      </c>
      <c r="AB61" s="65">
        <v>19</v>
      </c>
      <c r="AC61" s="66" t="s">
        <v>333</v>
      </c>
    </row>
    <row r="62" spans="1:29" x14ac:dyDescent="0.25">
      <c r="A62" s="28" t="s">
        <v>351</v>
      </c>
      <c r="B62" s="28" t="s">
        <v>123</v>
      </c>
      <c r="C62" s="55">
        <v>98.7</v>
      </c>
      <c r="D62" s="28" t="s">
        <v>172</v>
      </c>
      <c r="E62" s="28" t="s">
        <v>173</v>
      </c>
      <c r="F62" s="28" t="s">
        <v>174</v>
      </c>
      <c r="G62" s="29">
        <v>128</v>
      </c>
      <c r="H62" s="6">
        <v>55000</v>
      </c>
      <c r="I62" s="4">
        <f t="shared" si="8"/>
        <v>557.24417426545085</v>
      </c>
      <c r="J62" s="31">
        <f t="shared" si="9"/>
        <v>152.35457063711911</v>
      </c>
      <c r="K62" s="35">
        <v>2654208</v>
      </c>
      <c r="L62" s="37">
        <f t="shared" si="14"/>
        <v>288</v>
      </c>
      <c r="M62" s="35" t="s">
        <v>31</v>
      </c>
      <c r="N62" s="33">
        <f t="shared" si="10"/>
        <v>2.9179331306990881</v>
      </c>
      <c r="O62" s="32">
        <f t="shared" si="11"/>
        <v>0.79778393351800558</v>
      </c>
      <c r="P62" s="1">
        <v>3</v>
      </c>
      <c r="Q62" s="5">
        <v>120</v>
      </c>
      <c r="S62" s="5">
        <v>4</v>
      </c>
      <c r="T62" s="56" t="s">
        <v>175</v>
      </c>
      <c r="U62" s="1" t="s">
        <v>43</v>
      </c>
      <c r="V62" s="6">
        <v>150</v>
      </c>
      <c r="W62" s="2">
        <f t="shared" si="12"/>
        <v>1.519756838905775</v>
      </c>
      <c r="X62" s="2">
        <f t="shared" si="13"/>
        <v>0.27340720221606651</v>
      </c>
      <c r="Y62" s="60" t="s">
        <v>33</v>
      </c>
      <c r="Z62" s="64">
        <v>0.8</v>
      </c>
      <c r="AA62" s="65">
        <v>485</v>
      </c>
      <c r="AB62" s="65">
        <v>19</v>
      </c>
      <c r="AC62" s="66" t="s">
        <v>352</v>
      </c>
    </row>
    <row r="63" spans="1:29" x14ac:dyDescent="0.25">
      <c r="A63" s="28" t="s">
        <v>308</v>
      </c>
      <c r="B63" s="28" t="s">
        <v>123</v>
      </c>
      <c r="C63" s="55">
        <v>113.89</v>
      </c>
      <c r="D63" s="28" t="s">
        <v>172</v>
      </c>
      <c r="E63" s="28" t="s">
        <v>177</v>
      </c>
      <c r="F63" s="28" t="s">
        <v>174</v>
      </c>
      <c r="G63" s="29">
        <v>128</v>
      </c>
      <c r="H63" s="6">
        <v>85000</v>
      </c>
      <c r="I63" s="4">
        <f t="shared" si="8"/>
        <v>746.33418210554044</v>
      </c>
      <c r="J63" s="31">
        <f t="shared" si="9"/>
        <v>294.11764705882354</v>
      </c>
      <c r="K63" s="35">
        <v>5160960</v>
      </c>
      <c r="L63" s="37">
        <f t="shared" si="14"/>
        <v>560</v>
      </c>
      <c r="M63" s="35" t="s">
        <v>31</v>
      </c>
      <c r="N63" s="33">
        <f t="shared" si="10"/>
        <v>4.917025199754149</v>
      </c>
      <c r="O63" s="32">
        <f t="shared" si="11"/>
        <v>1.9377162629757785</v>
      </c>
      <c r="P63" s="1">
        <v>3</v>
      </c>
      <c r="Q63" s="5">
        <v>220</v>
      </c>
      <c r="S63" s="3"/>
      <c r="T63" s="56" t="s">
        <v>175</v>
      </c>
      <c r="U63" s="1" t="s">
        <v>43</v>
      </c>
      <c r="V63" s="6">
        <v>125</v>
      </c>
      <c r="W63" s="2">
        <f t="shared" si="12"/>
        <v>1.0975502678022653</v>
      </c>
      <c r="X63" s="2">
        <f t="shared" si="13"/>
        <v>0.39408304498269897</v>
      </c>
      <c r="Y63" s="60" t="s">
        <v>33</v>
      </c>
      <c r="Z63" s="64">
        <v>0.8</v>
      </c>
      <c r="AA63" s="65">
        <v>400</v>
      </c>
      <c r="AB63" s="65">
        <v>17</v>
      </c>
      <c r="AC63" s="66" t="s">
        <v>303</v>
      </c>
    </row>
    <row r="64" spans="1:29" x14ac:dyDescent="0.25">
      <c r="A64" s="28" t="s">
        <v>309</v>
      </c>
      <c r="B64" s="28" t="s">
        <v>123</v>
      </c>
      <c r="C64" s="55">
        <v>117.6</v>
      </c>
      <c r="D64" s="28" t="s">
        <v>172</v>
      </c>
      <c r="E64" s="28" t="s">
        <v>173</v>
      </c>
      <c r="F64" s="28" t="s">
        <v>179</v>
      </c>
      <c r="G64" s="29">
        <v>128</v>
      </c>
      <c r="H64" s="6">
        <v>65000</v>
      </c>
      <c r="I64" s="4">
        <f t="shared" si="8"/>
        <v>552.72108843537421</v>
      </c>
      <c r="J64" s="31">
        <f t="shared" si="9"/>
        <v>224.91349480968859</v>
      </c>
      <c r="K64" s="35">
        <v>3944448</v>
      </c>
      <c r="L64" s="37">
        <f t="shared" si="14"/>
        <v>428</v>
      </c>
      <c r="M64" s="35" t="s">
        <v>31</v>
      </c>
      <c r="N64" s="33">
        <f t="shared" si="10"/>
        <v>3.6394557823129254</v>
      </c>
      <c r="O64" s="32">
        <f t="shared" si="11"/>
        <v>1.4809688581314879</v>
      </c>
      <c r="P64" s="1">
        <v>3</v>
      </c>
      <c r="Q64" s="5">
        <v>170</v>
      </c>
      <c r="S64" s="3"/>
      <c r="T64" s="56" t="s">
        <v>175</v>
      </c>
      <c r="U64" s="1" t="s">
        <v>43</v>
      </c>
      <c r="V64" s="6">
        <v>125</v>
      </c>
      <c r="W64" s="2">
        <f t="shared" si="12"/>
        <v>1.0629251700680273</v>
      </c>
      <c r="X64" s="2">
        <f t="shared" si="13"/>
        <v>0.40692041522491346</v>
      </c>
      <c r="Y64" s="60" t="s">
        <v>33</v>
      </c>
      <c r="Z64" s="64">
        <v>0.8</v>
      </c>
      <c r="AA64" s="65">
        <v>400</v>
      </c>
      <c r="AB64" s="65">
        <v>17</v>
      </c>
      <c r="AC64" s="66" t="s">
        <v>303</v>
      </c>
    </row>
    <row r="65" spans="1:29" x14ac:dyDescent="0.25">
      <c r="A65" s="28" t="s">
        <v>353</v>
      </c>
      <c r="B65" s="28" t="s">
        <v>123</v>
      </c>
      <c r="C65" s="55">
        <v>125.3</v>
      </c>
      <c r="D65" s="28" t="s">
        <v>172</v>
      </c>
      <c r="E65" s="28" t="s">
        <v>177</v>
      </c>
      <c r="F65" s="28" t="s">
        <v>174</v>
      </c>
      <c r="G65" s="29">
        <v>128</v>
      </c>
      <c r="H65" s="6">
        <v>85000</v>
      </c>
      <c r="I65" s="4">
        <f t="shared" si="8"/>
        <v>678.37190742218672</v>
      </c>
      <c r="J65" s="31">
        <f t="shared" si="9"/>
        <v>235.45706371191136</v>
      </c>
      <c r="K65" s="35">
        <v>5160960</v>
      </c>
      <c r="L65" s="37">
        <f t="shared" si="14"/>
        <v>560</v>
      </c>
      <c r="M65" s="35" t="s">
        <v>31</v>
      </c>
      <c r="N65" s="33">
        <f t="shared" si="10"/>
        <v>4.4692737430167595</v>
      </c>
      <c r="O65" s="32">
        <f t="shared" si="11"/>
        <v>1.5512465373961219</v>
      </c>
      <c r="P65" s="1">
        <v>3</v>
      </c>
      <c r="Q65" s="5">
        <v>220</v>
      </c>
      <c r="S65" s="3"/>
      <c r="T65" s="56" t="s">
        <v>175</v>
      </c>
      <c r="U65" s="1" t="s">
        <v>43</v>
      </c>
      <c r="V65" s="6">
        <v>200</v>
      </c>
      <c r="W65" s="2">
        <f t="shared" si="12"/>
        <v>1.596169193934557</v>
      </c>
      <c r="X65" s="2">
        <f t="shared" si="13"/>
        <v>0.34709141274238225</v>
      </c>
      <c r="Y65" s="60" t="s">
        <v>33</v>
      </c>
      <c r="Z65" s="64">
        <v>0.8</v>
      </c>
      <c r="AA65" s="65">
        <v>484</v>
      </c>
      <c r="AB65" s="65">
        <v>19</v>
      </c>
      <c r="AC65" s="66" t="s">
        <v>333</v>
      </c>
    </row>
    <row r="66" spans="1:29" x14ac:dyDescent="0.25">
      <c r="A66" s="28" t="s">
        <v>354</v>
      </c>
      <c r="B66" s="28" t="s">
        <v>123</v>
      </c>
      <c r="C66" s="55">
        <v>129.36000000000001</v>
      </c>
      <c r="D66" s="28" t="s">
        <v>172</v>
      </c>
      <c r="E66" s="28" t="s">
        <v>173</v>
      </c>
      <c r="F66" s="28" t="s">
        <v>179</v>
      </c>
      <c r="G66" s="29">
        <v>128</v>
      </c>
      <c r="H66" s="6">
        <v>65000</v>
      </c>
      <c r="I66" s="4">
        <f t="shared" si="8"/>
        <v>502.473716759431</v>
      </c>
      <c r="J66" s="31">
        <f t="shared" si="9"/>
        <v>180.05540166204986</v>
      </c>
      <c r="K66" s="35">
        <v>3944448</v>
      </c>
      <c r="L66" s="37">
        <f t="shared" si="14"/>
        <v>428</v>
      </c>
      <c r="M66" s="35" t="s">
        <v>31</v>
      </c>
      <c r="N66" s="33">
        <f t="shared" si="10"/>
        <v>3.3085961657390226</v>
      </c>
      <c r="O66" s="32">
        <f t="shared" si="11"/>
        <v>1.185595567867036</v>
      </c>
      <c r="P66" s="1">
        <v>3</v>
      </c>
      <c r="Q66" s="5">
        <v>170</v>
      </c>
      <c r="S66" s="3"/>
      <c r="T66" s="56" t="s">
        <v>175</v>
      </c>
      <c r="U66" s="1" t="s">
        <v>43</v>
      </c>
      <c r="V66" s="6">
        <v>200</v>
      </c>
      <c r="W66" s="2">
        <f t="shared" si="12"/>
        <v>1.5460729746444031</v>
      </c>
      <c r="X66" s="2">
        <f t="shared" si="13"/>
        <v>0.35833795013850417</v>
      </c>
      <c r="Y66" s="60" t="s">
        <v>33</v>
      </c>
      <c r="Z66" s="64">
        <v>0.8</v>
      </c>
      <c r="AA66" s="65">
        <v>484</v>
      </c>
      <c r="AB66" s="65">
        <v>19</v>
      </c>
      <c r="AC66" s="66" t="s">
        <v>333</v>
      </c>
    </row>
    <row r="67" spans="1:29" x14ac:dyDescent="0.25">
      <c r="A67" s="28" t="s">
        <v>355</v>
      </c>
      <c r="B67" s="28" t="s">
        <v>123</v>
      </c>
      <c r="C67" s="55">
        <v>130.06</v>
      </c>
      <c r="D67" s="28" t="s">
        <v>172</v>
      </c>
      <c r="E67" s="28" t="s">
        <v>177</v>
      </c>
      <c r="F67" s="28" t="s">
        <v>174</v>
      </c>
      <c r="G67" s="29">
        <v>128</v>
      </c>
      <c r="H67" s="6">
        <v>74000</v>
      </c>
      <c r="I67" s="4">
        <f t="shared" ref="I67:I76" si="15">H67/C67</f>
        <v>568.96816853759799</v>
      </c>
      <c r="J67" s="31">
        <f t="shared" ref="J67:J76" si="16">H67/(AB67*AB67)</f>
        <v>204.98614958448752</v>
      </c>
      <c r="K67" s="35">
        <v>3502080</v>
      </c>
      <c r="L67" s="37">
        <f t="shared" si="14"/>
        <v>380</v>
      </c>
      <c r="M67" s="35" t="s">
        <v>31</v>
      </c>
      <c r="N67" s="33">
        <f t="shared" ref="N67:N76" si="17">L67/C67</f>
        <v>2.9217284330309088</v>
      </c>
      <c r="O67" s="32">
        <f t="shared" ref="O67:O76" si="18">L67/(AB67*AB67)</f>
        <v>1.0526315789473684</v>
      </c>
      <c r="P67" s="1">
        <v>3</v>
      </c>
      <c r="Q67" s="5">
        <v>160</v>
      </c>
      <c r="S67" s="5">
        <v>4</v>
      </c>
      <c r="T67" s="56" t="s">
        <v>175</v>
      </c>
      <c r="U67" s="1" t="s">
        <v>43</v>
      </c>
      <c r="V67" s="6">
        <v>150</v>
      </c>
      <c r="W67" s="2">
        <f t="shared" ref="W67:W76" si="19">V67/C67</f>
        <v>1.1533138551437798</v>
      </c>
      <c r="X67" s="2">
        <f t="shared" ref="X67:X76" si="20">C67/(AB67*AB67)</f>
        <v>0.36027700831024934</v>
      </c>
      <c r="Y67" s="60" t="s">
        <v>33</v>
      </c>
      <c r="Z67" s="64">
        <v>0.8</v>
      </c>
      <c r="AA67" s="65">
        <v>485</v>
      </c>
      <c r="AB67" s="65">
        <v>19</v>
      </c>
      <c r="AC67" s="66" t="s">
        <v>352</v>
      </c>
    </row>
    <row r="68" spans="1:29" x14ac:dyDescent="0.25">
      <c r="A68" s="28" t="s">
        <v>356</v>
      </c>
      <c r="B68" s="28" t="s">
        <v>123</v>
      </c>
      <c r="C68" s="55">
        <v>130.55000000000001</v>
      </c>
      <c r="D68" s="28" t="s">
        <v>172</v>
      </c>
      <c r="E68" s="28" t="s">
        <v>173</v>
      </c>
      <c r="F68" s="28" t="s">
        <v>179</v>
      </c>
      <c r="G68" s="29">
        <v>128</v>
      </c>
      <c r="H68" s="6">
        <v>55000</v>
      </c>
      <c r="I68" s="4">
        <f t="shared" si="15"/>
        <v>421.29452317119876</v>
      </c>
      <c r="J68" s="31">
        <f t="shared" si="16"/>
        <v>152.35457063711911</v>
      </c>
      <c r="K68" s="35">
        <v>2654208</v>
      </c>
      <c r="L68" s="37">
        <f t="shared" si="14"/>
        <v>288</v>
      </c>
      <c r="M68" s="35" t="s">
        <v>31</v>
      </c>
      <c r="N68" s="33">
        <f t="shared" si="17"/>
        <v>2.2060513213328226</v>
      </c>
      <c r="O68" s="32">
        <f t="shared" si="18"/>
        <v>0.79778393351800558</v>
      </c>
      <c r="P68" s="1">
        <v>3</v>
      </c>
      <c r="Q68" s="5">
        <v>120</v>
      </c>
      <c r="S68" s="5">
        <v>4</v>
      </c>
      <c r="T68" s="56" t="s">
        <v>175</v>
      </c>
      <c r="U68" s="1" t="s">
        <v>43</v>
      </c>
      <c r="V68" s="6">
        <v>150</v>
      </c>
      <c r="W68" s="2">
        <f t="shared" si="19"/>
        <v>1.1489850631941785</v>
      </c>
      <c r="X68" s="2">
        <f t="shared" si="20"/>
        <v>0.36163434903047093</v>
      </c>
      <c r="Y68" s="60" t="s">
        <v>33</v>
      </c>
      <c r="Z68" s="64">
        <v>0.8</v>
      </c>
      <c r="AA68" s="65">
        <v>485</v>
      </c>
      <c r="AB68" s="65">
        <v>19</v>
      </c>
      <c r="AC68" s="66" t="s">
        <v>352</v>
      </c>
    </row>
    <row r="69" spans="1:29" x14ac:dyDescent="0.25">
      <c r="A69" s="28" t="s">
        <v>310</v>
      </c>
      <c r="B69" s="28" t="s">
        <v>123</v>
      </c>
      <c r="C69" s="55">
        <v>140.4</v>
      </c>
      <c r="D69" s="28" t="s">
        <v>172</v>
      </c>
      <c r="E69" s="28" t="s">
        <v>177</v>
      </c>
      <c r="F69" s="28" t="s">
        <v>179</v>
      </c>
      <c r="G69" s="29">
        <v>128</v>
      </c>
      <c r="H69" s="6">
        <v>85000</v>
      </c>
      <c r="I69" s="4">
        <f t="shared" si="15"/>
        <v>605.41310541310543</v>
      </c>
      <c r="J69" s="31">
        <f t="shared" si="16"/>
        <v>294.11764705882354</v>
      </c>
      <c r="K69" s="35">
        <v>5160960</v>
      </c>
      <c r="L69" s="37">
        <f t="shared" si="14"/>
        <v>560</v>
      </c>
      <c r="M69" s="35" t="s">
        <v>31</v>
      </c>
      <c r="N69" s="33">
        <f t="shared" si="17"/>
        <v>3.9886039886039883</v>
      </c>
      <c r="O69" s="32">
        <f t="shared" si="18"/>
        <v>1.9377162629757785</v>
      </c>
      <c r="P69" s="1">
        <v>3</v>
      </c>
      <c r="Q69" s="5">
        <v>220</v>
      </c>
      <c r="S69" s="3"/>
      <c r="T69" s="56" t="s">
        <v>175</v>
      </c>
      <c r="U69" s="1" t="s">
        <v>43</v>
      </c>
      <c r="V69" s="6">
        <v>125</v>
      </c>
      <c r="W69" s="2">
        <f t="shared" si="19"/>
        <v>0.8903133903133903</v>
      </c>
      <c r="X69" s="2">
        <f t="shared" si="20"/>
        <v>0.48581314878892734</v>
      </c>
      <c r="Y69" s="60" t="s">
        <v>33</v>
      </c>
      <c r="Z69" s="64">
        <v>0.8</v>
      </c>
      <c r="AA69" s="65">
        <v>400</v>
      </c>
      <c r="AB69" s="65">
        <v>17</v>
      </c>
      <c r="AC69" s="66" t="s">
        <v>303</v>
      </c>
    </row>
    <row r="70" spans="1:29" x14ac:dyDescent="0.25">
      <c r="A70" s="28" t="s">
        <v>357</v>
      </c>
      <c r="B70" s="28" t="s">
        <v>123</v>
      </c>
      <c r="C70" s="55">
        <v>146.9</v>
      </c>
      <c r="D70" s="28" t="s">
        <v>172</v>
      </c>
      <c r="E70" s="28" t="s">
        <v>177</v>
      </c>
      <c r="F70" s="28" t="s">
        <v>179</v>
      </c>
      <c r="G70" s="29">
        <v>128</v>
      </c>
      <c r="H70" s="6">
        <v>85000</v>
      </c>
      <c r="I70" s="4">
        <f t="shared" si="15"/>
        <v>578.62491490810078</v>
      </c>
      <c r="J70" s="31">
        <f t="shared" si="16"/>
        <v>235.45706371191136</v>
      </c>
      <c r="K70" s="35">
        <v>5160960</v>
      </c>
      <c r="L70" s="37">
        <f t="shared" si="14"/>
        <v>560</v>
      </c>
      <c r="M70" s="35" t="s">
        <v>31</v>
      </c>
      <c r="N70" s="33">
        <f t="shared" si="17"/>
        <v>3.8121170864533696</v>
      </c>
      <c r="O70" s="32">
        <f t="shared" si="18"/>
        <v>1.5512465373961219</v>
      </c>
      <c r="P70" s="1">
        <v>3</v>
      </c>
      <c r="Q70" s="5">
        <v>220</v>
      </c>
      <c r="S70" s="3"/>
      <c r="T70" s="56" t="s">
        <v>175</v>
      </c>
      <c r="U70" s="1" t="s">
        <v>43</v>
      </c>
      <c r="V70" s="6">
        <v>200</v>
      </c>
      <c r="W70" s="2">
        <f t="shared" si="19"/>
        <v>1.3614703880190606</v>
      </c>
      <c r="X70" s="2">
        <f t="shared" si="20"/>
        <v>0.4069252077562327</v>
      </c>
      <c r="Y70" s="60" t="s">
        <v>33</v>
      </c>
      <c r="Z70" s="64">
        <v>0.8</v>
      </c>
      <c r="AA70" s="65">
        <v>484</v>
      </c>
      <c r="AB70" s="65">
        <v>19</v>
      </c>
      <c r="AC70" s="66" t="s">
        <v>333</v>
      </c>
    </row>
    <row r="71" spans="1:29" x14ac:dyDescent="0.25">
      <c r="A71" s="28" t="s">
        <v>311</v>
      </c>
      <c r="B71" s="28" t="s">
        <v>123</v>
      </c>
      <c r="C71" s="55">
        <v>153.4</v>
      </c>
      <c r="D71" s="28" t="s">
        <v>172</v>
      </c>
      <c r="E71" s="28" t="s">
        <v>177</v>
      </c>
      <c r="F71" s="28" t="s">
        <v>312</v>
      </c>
      <c r="G71" s="29">
        <v>128</v>
      </c>
      <c r="H71" s="6">
        <v>85000</v>
      </c>
      <c r="I71" s="4">
        <f t="shared" si="15"/>
        <v>554.10691003911336</v>
      </c>
      <c r="J71" s="31">
        <f t="shared" si="16"/>
        <v>294.11764705882354</v>
      </c>
      <c r="K71" s="35">
        <v>5160960</v>
      </c>
      <c r="L71" s="37">
        <f t="shared" si="14"/>
        <v>560</v>
      </c>
      <c r="M71" s="35" t="s">
        <v>31</v>
      </c>
      <c r="N71" s="33">
        <f t="shared" si="17"/>
        <v>3.6505867014341589</v>
      </c>
      <c r="O71" s="32">
        <f t="shared" si="18"/>
        <v>1.9377162629757785</v>
      </c>
      <c r="P71" s="1">
        <v>3</v>
      </c>
      <c r="Q71" s="5">
        <v>220</v>
      </c>
      <c r="S71" s="3"/>
      <c r="T71" s="56" t="s">
        <v>175</v>
      </c>
      <c r="U71" s="1" t="s">
        <v>43</v>
      </c>
      <c r="V71" s="6">
        <v>125</v>
      </c>
      <c r="W71" s="2">
        <f t="shared" si="19"/>
        <v>0.81486310299869624</v>
      </c>
      <c r="X71" s="2">
        <f t="shared" si="20"/>
        <v>0.53079584775086508</v>
      </c>
      <c r="Y71" s="60" t="s">
        <v>33</v>
      </c>
      <c r="Z71" s="64">
        <v>0.8</v>
      </c>
      <c r="AA71" s="65">
        <v>400</v>
      </c>
      <c r="AB71" s="65">
        <v>17</v>
      </c>
      <c r="AC71" s="66" t="s">
        <v>303</v>
      </c>
    </row>
    <row r="72" spans="1:29" x14ac:dyDescent="0.25">
      <c r="A72" s="28" t="s">
        <v>358</v>
      </c>
      <c r="B72" s="28" t="s">
        <v>123</v>
      </c>
      <c r="C72" s="55">
        <v>153.4</v>
      </c>
      <c r="D72" s="28" t="s">
        <v>172</v>
      </c>
      <c r="E72" s="28" t="s">
        <v>177</v>
      </c>
      <c r="F72" s="28" t="s">
        <v>179</v>
      </c>
      <c r="G72" s="29">
        <v>128</v>
      </c>
      <c r="H72" s="6">
        <v>74000</v>
      </c>
      <c r="I72" s="4">
        <f t="shared" si="15"/>
        <v>482.39895697522815</v>
      </c>
      <c r="J72" s="31">
        <f t="shared" si="16"/>
        <v>204.98614958448752</v>
      </c>
      <c r="K72" s="35">
        <v>3502080</v>
      </c>
      <c r="L72" s="37">
        <f t="shared" si="14"/>
        <v>380</v>
      </c>
      <c r="M72" s="35" t="s">
        <v>31</v>
      </c>
      <c r="N72" s="33">
        <f t="shared" si="17"/>
        <v>2.4771838331160363</v>
      </c>
      <c r="O72" s="32">
        <f t="shared" si="18"/>
        <v>1.0526315789473684</v>
      </c>
      <c r="P72" s="1">
        <v>3</v>
      </c>
      <c r="Q72" s="5">
        <v>160</v>
      </c>
      <c r="S72" s="5">
        <v>4</v>
      </c>
      <c r="T72" s="56" t="s">
        <v>175</v>
      </c>
      <c r="U72" s="1" t="s">
        <v>43</v>
      </c>
      <c r="V72" s="6">
        <v>150</v>
      </c>
      <c r="W72" s="2">
        <f t="shared" si="19"/>
        <v>0.9778357235984354</v>
      </c>
      <c r="X72" s="2">
        <f t="shared" si="20"/>
        <v>0.42493074792243768</v>
      </c>
      <c r="Y72" s="60" t="s">
        <v>33</v>
      </c>
      <c r="Z72" s="64">
        <v>0.8</v>
      </c>
      <c r="AA72" s="65">
        <v>485</v>
      </c>
      <c r="AB72" s="65">
        <v>19</v>
      </c>
      <c r="AC72" s="66" t="s">
        <v>352</v>
      </c>
    </row>
    <row r="73" spans="1:29" x14ac:dyDescent="0.25">
      <c r="A73" s="28" t="s">
        <v>359</v>
      </c>
      <c r="B73" s="28" t="s">
        <v>123</v>
      </c>
      <c r="C73" s="55">
        <v>169</v>
      </c>
      <c r="D73" s="28" t="s">
        <v>172</v>
      </c>
      <c r="E73" s="28" t="s">
        <v>177</v>
      </c>
      <c r="F73" s="28" t="s">
        <v>312</v>
      </c>
      <c r="G73" s="29">
        <v>128</v>
      </c>
      <c r="H73" s="6">
        <v>85000</v>
      </c>
      <c r="I73" s="4">
        <f t="shared" si="15"/>
        <v>502.95857988165682</v>
      </c>
      <c r="J73" s="31">
        <f t="shared" si="16"/>
        <v>235.45706371191136</v>
      </c>
      <c r="K73" s="35">
        <v>5160960</v>
      </c>
      <c r="L73" s="37">
        <f t="shared" si="14"/>
        <v>560</v>
      </c>
      <c r="M73" s="35" t="s">
        <v>31</v>
      </c>
      <c r="N73" s="33">
        <f t="shared" si="17"/>
        <v>3.3136094674556213</v>
      </c>
      <c r="O73" s="32">
        <f t="shared" si="18"/>
        <v>1.5512465373961219</v>
      </c>
      <c r="P73" s="1">
        <v>3</v>
      </c>
      <c r="Q73" s="5">
        <v>220</v>
      </c>
      <c r="S73" s="3"/>
      <c r="T73" s="56" t="s">
        <v>175</v>
      </c>
      <c r="U73" s="1" t="s">
        <v>43</v>
      </c>
      <c r="V73" s="6">
        <v>200</v>
      </c>
      <c r="W73" s="2">
        <f t="shared" si="19"/>
        <v>1.1834319526627219</v>
      </c>
      <c r="X73" s="2">
        <f t="shared" si="20"/>
        <v>0.46814404432132967</v>
      </c>
      <c r="Y73" s="60" t="s">
        <v>33</v>
      </c>
      <c r="Z73" s="64">
        <v>0.8</v>
      </c>
      <c r="AA73" s="65">
        <v>484</v>
      </c>
      <c r="AB73" s="65">
        <v>19</v>
      </c>
      <c r="AC73" s="66" t="s">
        <v>333</v>
      </c>
    </row>
    <row r="74" spans="1:29" x14ac:dyDescent="0.25">
      <c r="A74" s="28" t="s">
        <v>360</v>
      </c>
      <c r="B74" s="28" t="s">
        <v>123</v>
      </c>
      <c r="C74" s="55">
        <v>230.1</v>
      </c>
      <c r="D74" s="28" t="s">
        <v>172</v>
      </c>
      <c r="E74" s="28" t="s">
        <v>177</v>
      </c>
      <c r="F74" s="28" t="s">
        <v>174</v>
      </c>
      <c r="G74" s="29">
        <v>128</v>
      </c>
      <c r="H74" s="6">
        <v>125000</v>
      </c>
      <c r="I74" s="4">
        <f t="shared" si="15"/>
        <v>543.24206866579755</v>
      </c>
      <c r="J74" s="31">
        <f t="shared" si="16"/>
        <v>346.26038781163436</v>
      </c>
      <c r="K74" s="35">
        <v>9768960</v>
      </c>
      <c r="L74" s="37">
        <f t="shared" si="14"/>
        <v>1060</v>
      </c>
      <c r="M74" s="35" t="s">
        <v>31</v>
      </c>
      <c r="N74" s="33">
        <f t="shared" si="17"/>
        <v>4.6066927422859631</v>
      </c>
      <c r="O74" s="32">
        <f t="shared" si="18"/>
        <v>2.9362880886426592</v>
      </c>
      <c r="P74" s="1">
        <v>3</v>
      </c>
      <c r="Q74" s="5">
        <v>400</v>
      </c>
      <c r="S74" s="5">
        <v>4</v>
      </c>
      <c r="T74" s="56" t="s">
        <v>175</v>
      </c>
      <c r="U74" s="1" t="s">
        <v>43</v>
      </c>
      <c r="V74" s="6">
        <v>150</v>
      </c>
      <c r="W74" s="2">
        <f t="shared" si="19"/>
        <v>0.65189048239895697</v>
      </c>
      <c r="X74" s="2">
        <f t="shared" si="20"/>
        <v>0.63739612188365646</v>
      </c>
      <c r="Y74" s="60" t="s">
        <v>33</v>
      </c>
      <c r="Z74" s="64">
        <v>0.8</v>
      </c>
      <c r="AA74" s="65">
        <v>485</v>
      </c>
      <c r="AB74" s="65">
        <v>19</v>
      </c>
      <c r="AC74" s="66" t="s">
        <v>361</v>
      </c>
    </row>
    <row r="75" spans="1:29" x14ac:dyDescent="0.25">
      <c r="A75" s="28" t="s">
        <v>362</v>
      </c>
      <c r="B75" s="28" t="s">
        <v>123</v>
      </c>
      <c r="C75" s="55">
        <v>331.5</v>
      </c>
      <c r="D75" s="28" t="s">
        <v>172</v>
      </c>
      <c r="E75" s="28" t="s">
        <v>177</v>
      </c>
      <c r="F75" s="28" t="s">
        <v>327</v>
      </c>
      <c r="G75" s="29">
        <v>128</v>
      </c>
      <c r="H75" s="6">
        <v>125000</v>
      </c>
      <c r="I75" s="4">
        <f t="shared" si="15"/>
        <v>377.07390648567122</v>
      </c>
      <c r="J75" s="31">
        <f t="shared" si="16"/>
        <v>346.26038781163436</v>
      </c>
      <c r="K75" s="35">
        <v>9768960</v>
      </c>
      <c r="L75" s="37">
        <f t="shared" si="14"/>
        <v>1060</v>
      </c>
      <c r="M75" s="35" t="s">
        <v>31</v>
      </c>
      <c r="N75" s="33">
        <f t="shared" si="17"/>
        <v>3.1975867269984919</v>
      </c>
      <c r="O75" s="32">
        <f t="shared" si="18"/>
        <v>2.9362880886426592</v>
      </c>
      <c r="P75" s="1">
        <v>3</v>
      </c>
      <c r="Q75" s="5">
        <v>400</v>
      </c>
      <c r="S75" s="5">
        <v>4</v>
      </c>
      <c r="T75" s="56" t="s">
        <v>175</v>
      </c>
      <c r="U75" s="1" t="s">
        <v>43</v>
      </c>
      <c r="V75" s="6">
        <v>150</v>
      </c>
      <c r="W75" s="2">
        <f t="shared" si="19"/>
        <v>0.45248868778280543</v>
      </c>
      <c r="X75" s="2">
        <f t="shared" si="20"/>
        <v>0.9182825484764543</v>
      </c>
      <c r="Y75" s="60" t="s">
        <v>33</v>
      </c>
      <c r="Z75" s="64">
        <v>0.8</v>
      </c>
      <c r="AA75" s="65">
        <v>485</v>
      </c>
      <c r="AB75" s="65">
        <v>19</v>
      </c>
      <c r="AC75" s="66" t="s">
        <v>361</v>
      </c>
    </row>
    <row r="76" spans="1:29" x14ac:dyDescent="0.25">
      <c r="A76" s="28" t="s">
        <v>363</v>
      </c>
      <c r="B76" s="28" t="s">
        <v>123</v>
      </c>
      <c r="C76" s="55">
        <v>382.2</v>
      </c>
      <c r="D76" s="28" t="s">
        <v>172</v>
      </c>
      <c r="E76" s="28" t="s">
        <v>177</v>
      </c>
      <c r="F76" s="28" t="s">
        <v>364</v>
      </c>
      <c r="G76" s="29">
        <v>128</v>
      </c>
      <c r="H76" s="6">
        <v>125000</v>
      </c>
      <c r="I76" s="4">
        <f t="shared" si="15"/>
        <v>327.05389848246995</v>
      </c>
      <c r="J76" s="31">
        <f t="shared" si="16"/>
        <v>346.26038781163436</v>
      </c>
      <c r="K76" s="35">
        <v>9768960</v>
      </c>
      <c r="L76" s="37">
        <f t="shared" si="14"/>
        <v>1060</v>
      </c>
      <c r="M76" s="35" t="s">
        <v>31</v>
      </c>
      <c r="N76" s="33">
        <f t="shared" si="17"/>
        <v>2.773417059131345</v>
      </c>
      <c r="O76" s="32">
        <f t="shared" si="18"/>
        <v>2.9362880886426592</v>
      </c>
      <c r="P76" s="1">
        <v>3</v>
      </c>
      <c r="Q76" s="5">
        <v>400</v>
      </c>
      <c r="S76" s="5">
        <v>4</v>
      </c>
      <c r="T76" s="56" t="s">
        <v>175</v>
      </c>
      <c r="U76" s="1" t="s">
        <v>43</v>
      </c>
      <c r="V76" s="6">
        <v>150</v>
      </c>
      <c r="W76" s="2">
        <f t="shared" si="19"/>
        <v>0.39246467817896391</v>
      </c>
      <c r="X76" s="2">
        <f t="shared" si="20"/>
        <v>1.0587257617728532</v>
      </c>
      <c r="Y76" s="60" t="s">
        <v>33</v>
      </c>
      <c r="Z76" s="64">
        <v>0.8</v>
      </c>
      <c r="AA76" s="65">
        <v>485</v>
      </c>
      <c r="AB76" s="65">
        <v>19</v>
      </c>
      <c r="AC76" s="66" t="s">
        <v>361</v>
      </c>
    </row>
  </sheetData>
  <autoFilter ref="A2:AC61" xr:uid="{00000000-0009-0000-0000-000002000000}">
    <sortState xmlns:xlrd2="http://schemas.microsoft.com/office/spreadsheetml/2017/richdata2" ref="A3:AC76">
      <sortCondition ref="D2:D61"/>
    </sortState>
  </autoFilter>
  <mergeCells count="3">
    <mergeCell ref="H1:J1"/>
    <mergeCell ref="K1:O1"/>
    <mergeCell ref="V1:X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Viable</vt:lpstr>
      <vt:lpstr>uVia</vt:lpstr>
      <vt:lpstr>SoC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Hightower</dc:creator>
  <cp:lastModifiedBy>Alan Hightower</cp:lastModifiedBy>
  <dcterms:created xsi:type="dcterms:W3CDTF">2020-06-01T12:32:33Z</dcterms:created>
  <dcterms:modified xsi:type="dcterms:W3CDTF">2020-06-13T21:32:48Z</dcterms:modified>
</cp:coreProperties>
</file>