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tro_public\jride\trunk\hardware\"/>
    </mc:Choice>
  </mc:AlternateContent>
  <bookViews>
    <workbookView xWindow="0" yWindow="0" windowWidth="38400" windowHeight="20595"/>
  </bookViews>
  <sheets>
    <sheet name="Sheet1" sheetId="1" r:id="rId1"/>
    <sheet name="Sheet2" sheetId="2" r:id="rId2"/>
    <sheet name="Sheet3" sheetId="3" r:id="rId3"/>
  </sheets>
  <calcPr calcId="171027" fullCalcOnLoad="1"/>
</workbook>
</file>

<file path=xl/calcChain.xml><?xml version="1.0" encoding="utf-8"?>
<calcChain xmlns="http://schemas.openxmlformats.org/spreadsheetml/2006/main">
  <c r="R29" i="1" l="1"/>
  <c r="P29" i="1"/>
  <c r="R28" i="1"/>
  <c r="P28" i="1"/>
  <c r="P30" i="1"/>
  <c r="Q30" i="1" s="1"/>
  <c r="R30" i="1" s="1"/>
  <c r="P27" i="1"/>
  <c r="Q27" i="1" s="1"/>
  <c r="R27" i="1" s="1"/>
  <c r="P26" i="1"/>
  <c r="Q26" i="1" s="1"/>
  <c r="R26" i="1" s="1"/>
  <c r="P25" i="1"/>
  <c r="Q25" i="1" s="1"/>
  <c r="R25" i="1" s="1"/>
  <c r="P24" i="1"/>
  <c r="Q24" i="1" s="1"/>
  <c r="R24" i="1" s="1"/>
  <c r="P23" i="1"/>
  <c r="R23" i="1" s="1"/>
  <c r="P22" i="1"/>
  <c r="Q22" i="1" s="1"/>
  <c r="R22" i="1" s="1"/>
  <c r="P21" i="1"/>
  <c r="Q21" i="1" s="1"/>
  <c r="R21" i="1" s="1"/>
  <c r="P20" i="1"/>
  <c r="Q20" i="1" s="1"/>
  <c r="R20" i="1" s="1"/>
  <c r="P19" i="1"/>
  <c r="Q19" i="1" s="1"/>
  <c r="R19" i="1" s="1"/>
  <c r="P18" i="1"/>
  <c r="Q18" i="1" s="1"/>
  <c r="R18" i="1" s="1"/>
  <c r="P17" i="1"/>
  <c r="Q17" i="1" s="1"/>
  <c r="R17" i="1" s="1"/>
  <c r="P16" i="1"/>
  <c r="Q16" i="1" s="1"/>
  <c r="R16" i="1" s="1"/>
  <c r="P15" i="1"/>
  <c r="Q15" i="1" s="1"/>
  <c r="R15" i="1" s="1"/>
  <c r="P14" i="1"/>
  <c r="Q14" i="1" s="1"/>
  <c r="R14" i="1" s="1"/>
  <c r="P13" i="1"/>
  <c r="Q13" i="1" s="1"/>
  <c r="R13" i="1" s="1"/>
  <c r="P12" i="1"/>
  <c r="Q12" i="1" s="1"/>
  <c r="R12" i="1" s="1"/>
  <c r="P11" i="1"/>
  <c r="Q11" i="1" s="1"/>
  <c r="R11" i="1" s="1"/>
  <c r="P10" i="1"/>
  <c r="Q10" i="1" s="1"/>
  <c r="R10" i="1" s="1"/>
  <c r="P9" i="1"/>
  <c r="R9" i="1" s="1"/>
  <c r="P8" i="1"/>
  <c r="R8" i="1" s="1"/>
  <c r="R31" i="1" l="1"/>
  <c r="R33" i="1" s="1"/>
</calcChain>
</file>

<file path=xl/sharedStrings.xml><?xml version="1.0" encoding="utf-8"?>
<sst xmlns="http://schemas.openxmlformats.org/spreadsheetml/2006/main" count="209" uniqueCount="151">
  <si>
    <t>Desired Board Count</t>
  </si>
  <si>
    <t>Pricing Current as of</t>
  </si>
  <si>
    <t>Per</t>
  </si>
  <si>
    <t>Unit</t>
  </si>
  <si>
    <t>Tier 2</t>
  </si>
  <si>
    <t>Tier 3</t>
  </si>
  <si>
    <t>Tier 4</t>
  </si>
  <si>
    <t>Total</t>
  </si>
  <si>
    <t>Board</t>
  </si>
  <si>
    <t>Type</t>
  </si>
  <si>
    <t>Manufacturer</t>
  </si>
  <si>
    <t>Part Number</t>
  </si>
  <si>
    <t>Mouser</t>
  </si>
  <si>
    <t>Digikey</t>
  </si>
  <si>
    <t>DS</t>
  </si>
  <si>
    <t>Description</t>
  </si>
  <si>
    <t>Price</t>
  </si>
  <si>
    <t>Qty</t>
  </si>
  <si>
    <t>Count</t>
  </si>
  <si>
    <t>Part Name(s)</t>
  </si>
  <si>
    <t>LED</t>
  </si>
  <si>
    <t>ROHM</t>
  </si>
  <si>
    <t>SLR-342MG3F</t>
  </si>
  <si>
    <t>755-SLR-342MG3F</t>
  </si>
  <si>
    <t>511-1248-ND</t>
  </si>
  <si>
    <t>LED green diffused through hole 2.5mm pitch</t>
  </si>
  <si>
    <t>HDLED</t>
  </si>
  <si>
    <t>C</t>
  </si>
  <si>
    <t>Vishay</t>
  </si>
  <si>
    <t>K104Z15Y5VF5TH5</t>
  </si>
  <si>
    <t>594-K104Z15Y5VF5TH5</t>
  </si>
  <si>
    <t>BC1165CT-ND</t>
  </si>
  <si>
    <t>.1uF MLCC 50V Capacitor 5mm Leaded</t>
  </si>
  <si>
    <t>C1-3,C5-8,C10</t>
  </si>
  <si>
    <t>TDK</t>
  </si>
  <si>
    <t>FK24Y5V0J226Z</t>
  </si>
  <si>
    <t>810-FK24Y5V0J226Z</t>
  </si>
  <si>
    <t>445-2869-ND</t>
  </si>
  <si>
    <t>22uF MLCC 50V Capacitor 5mm Leaded</t>
  </si>
  <si>
    <t>C4,C9,C11</t>
  </si>
  <si>
    <t>RN</t>
  </si>
  <si>
    <t>Bourns</t>
  </si>
  <si>
    <t>4604X-101-103LF</t>
  </si>
  <si>
    <t>652-4604X-1LF-10K</t>
  </si>
  <si>
    <t>Resistor network x3 bussed 10Kohm SIP-5 2%</t>
  </si>
  <si>
    <t>RN1</t>
  </si>
  <si>
    <t>RA</t>
  </si>
  <si>
    <t>4116R-1-331LF</t>
  </si>
  <si>
    <t>652-4116R-1LF-330</t>
  </si>
  <si>
    <t>4116R-1-331LF-ND</t>
  </si>
  <si>
    <t>Resistor array x8 isolated 330ohm DIP-16 2%</t>
  </si>
  <si>
    <t>RA1</t>
  </si>
  <si>
    <t>R</t>
  </si>
  <si>
    <t>PR01000102200JR500</t>
  </si>
  <si>
    <t>594-5073NW220R0J</t>
  </si>
  <si>
    <t>PPC220W-1CT-ND</t>
  </si>
  <si>
    <t>Resistor 220 ohm 1W 5% 2.5x6.5mm</t>
  </si>
  <si>
    <t>R1,R2</t>
  </si>
  <si>
    <t>PR01000104702JR500</t>
  </si>
  <si>
    <t>594-5073NW47K00J</t>
  </si>
  <si>
    <t>PPC47KW-1CT-ND</t>
  </si>
  <si>
    <t>Resistor 47K ohm 1W 5% 2.5x6.5mm</t>
  </si>
  <si>
    <t>R3</t>
  </si>
  <si>
    <t>IC</t>
  </si>
  <si>
    <t>Alliance</t>
  </si>
  <si>
    <t>AS6C4008-55PCN</t>
  </si>
  <si>
    <t>913-AS6C4008-55PCN</t>
  </si>
  <si>
    <t>512Kx8 55ns 4MBit 5V SRAM PDIP-32 .600”</t>
  </si>
  <si>
    <t>U1,U2</t>
  </si>
  <si>
    <t>Microchip</t>
  </si>
  <si>
    <t>SST39SF040-70-4C-PHE</t>
  </si>
  <si>
    <t>804-39SF0407CPHE</t>
  </si>
  <si>
    <t>SST39SF040-70-4C-PHE-ND</t>
  </si>
  <si>
    <t>512Kx8 70ns 4MBit 5V Flash – PDIP-32 .600”</t>
  </si>
  <si>
    <t>U3</t>
  </si>
  <si>
    <t>Atmel</t>
  </si>
  <si>
    <t>ATF1504AS-10JC44</t>
  </si>
  <si>
    <t>556-AF1504AS10JU44</t>
  </si>
  <si>
    <t>ATF1504AS-10JC44-ND</t>
  </si>
  <si>
    <t>CPLD 64 macrocell 5V 10ns – PLCC-44</t>
  </si>
  <si>
    <t>U6</t>
  </si>
  <si>
    <t>Socket</t>
  </si>
  <si>
    <t>3M</t>
  </si>
  <si>
    <t>8444-11B1-RK-TP</t>
  </si>
  <si>
    <t>517-8444-11B1-RK-TP</t>
  </si>
  <si>
    <t>3M4411B1-ND</t>
  </si>
  <si>
    <t>PLCC-44 Socket</t>
  </si>
  <si>
    <t>ATF1508AS-10JU84</t>
  </si>
  <si>
    <t>556-ATF1508AS-10JU84</t>
  </si>
  <si>
    <t>ATF1508AS-10JU84-ND</t>
  </si>
  <si>
    <t>CPLD 128 Macrocell 10ns – PLCC-84</t>
  </si>
  <si>
    <t>U4</t>
  </si>
  <si>
    <t>8484-11B1-RK-TP</t>
  </si>
  <si>
    <t>517-8484-11B1-RK-TP</t>
  </si>
  <si>
    <t>3M8411B1-ND</t>
  </si>
  <si>
    <t>PLCC-84 Socket</t>
  </si>
  <si>
    <t>4824-6000-CP</t>
  </si>
  <si>
    <t>517-4824-6000-CP</t>
  </si>
  <si>
    <t>3M5467-ND</t>
  </si>
  <si>
    <t>PDIP-24 Socket .600”</t>
  </si>
  <si>
    <t>U5</t>
  </si>
  <si>
    <t>4832-6000-CP</t>
  </si>
  <si>
    <t>517-4832-6000-CP</t>
  </si>
  <si>
    <t>3M5470-ND</t>
  </si>
  <si>
    <t>PDIP-32 Socket .600”</t>
  </si>
  <si>
    <t>U1,U2,U3</t>
  </si>
  <si>
    <t>Maxim</t>
  </si>
  <si>
    <t>Light-On</t>
  </si>
  <si>
    <t>LTD-4708JR</t>
  </si>
  <si>
    <t>859-LTD-4708JR</t>
  </si>
  <si>
    <t>160-1539-5-ND</t>
  </si>
  <si>
    <t>LED dual 7-segment .4” low current super-red</t>
  </si>
  <si>
    <t>POST</t>
  </si>
  <si>
    <t>Conn</t>
  </si>
  <si>
    <t>951240-7622-AR</t>
  </si>
  <si>
    <t>517-951240-7622-AR</t>
  </si>
  <si>
    <t>3M9167-ND</t>
  </si>
  <si>
    <t>40 Pin Right-Angle Male Header 2.54mm .76 AU/NI</t>
  </si>
  <si>
    <t>J2</t>
  </si>
  <si>
    <t>961102-6404-AR</t>
  </si>
  <si>
    <t>517-9611026404AR</t>
  </si>
  <si>
    <t>3M9447-ND</t>
  </si>
  <si>
    <t>2 Pin Vertical Male Header 2.54mm .76 AU/NI</t>
  </si>
  <si>
    <t>HDLED,AUX,JP1</t>
  </si>
  <si>
    <t>961210-6404-AR</t>
  </si>
  <si>
    <t>517-9612106404AR</t>
  </si>
  <si>
    <t>3M9460-ND</t>
  </si>
  <si>
    <t>10 Pin Vertical Male Header 2.54mm .76 AU/NI</t>
  </si>
  <si>
    <t>J3,J4</t>
  </si>
  <si>
    <t>Switch</t>
  </si>
  <si>
    <t>CTS</t>
  </si>
  <si>
    <t>208-6</t>
  </si>
  <si>
    <t>774-2086</t>
  </si>
  <si>
    <t>CT2086-ND</t>
  </si>
  <si>
    <t>6 Position SPST Slide Dip Switch</t>
  </si>
  <si>
    <t>SW1</t>
  </si>
  <si>
    <t>Per Board Price</t>
  </si>
  <si>
    <t>Total Price</t>
  </si>
  <si>
    <t>XTAL</t>
  </si>
  <si>
    <t>CFS-20632768EZBB</t>
  </si>
  <si>
    <t>Citizen Finedevice</t>
  </si>
  <si>
    <t>32768 Hz 10ppm 6pF Crystal</t>
  </si>
  <si>
    <t>X1</t>
  </si>
  <si>
    <t>MPD</t>
  </si>
  <si>
    <t>BS-7</t>
  </si>
  <si>
    <t>BS-7-ND</t>
  </si>
  <si>
    <t>CR2032 Lithium Battery Holder</t>
  </si>
  <si>
    <t>BAT</t>
  </si>
  <si>
    <t>300-8761-ND</t>
  </si>
  <si>
    <t>Real-time clock &amp; NVRAM – DIP-24</t>
  </si>
  <si>
    <t>DS12885+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</si>
</sst>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&quot; &quot;d&quot;, &quot;yyyy"/>
    <numFmt numFmtId="165" formatCode="[$$-409]#,##0.00;[Red]&quot;-&quot;[$$-409]#,##0.00"/>
    <numFmt numFmtId="166" formatCode="#"/>
  </numFmts>
  <fonts count="6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Liberation Sans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2" xfId="0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5" applyFill="1"/>
    <xf numFmtId="0" fontId="5" fillId="0" borderId="0" xfId="5" applyFill="1" applyAlignment="1">
      <alignment horizontal="center"/>
    </xf>
  </cellXfs>
  <cellStyles count="6">
    <cellStyle name="Heading" xfId="1"/>
    <cellStyle name="Heading1" xfId="2"/>
    <cellStyle name="Hyperlink" xfId="5" builtinId="8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arch.digikey.com/scripts/DkSearch/dksus.dll?Detail&amp;name=4116R-1-331LF-ND" TargetMode="External"/><Relationship Id="rId18" Type="http://schemas.openxmlformats.org/officeDocument/2006/relationships/hyperlink" Target="http://www.mouser.com/ProductDetail/Vishay/PR01000104702JR500/?qs=7reVrgTiN3Z%252b1vqPbVYs3w%3D%3D" TargetMode="External"/><Relationship Id="rId26" Type="http://schemas.openxmlformats.org/officeDocument/2006/relationships/hyperlink" Target="http://www.mouser.com/ProductDetail/Atmel/ATF1504AS-10JU44/?qs=sGAEpiMZZMuJNuO2s1hGZJOLqYzZpioSlLNT5wNqzeA%3D" TargetMode="External"/><Relationship Id="rId39" Type="http://schemas.openxmlformats.org/officeDocument/2006/relationships/hyperlink" Target="http://search.digikey.com/scripts/DkSearch/dksus.dll?Detail&amp;name=3M5467-ND" TargetMode="External"/><Relationship Id="rId21" Type="http://schemas.openxmlformats.org/officeDocument/2006/relationships/hyperlink" Target="http://www.mouser.com/ProductDetail/Alliance-Memory/AS6C4008-55PCN/?qs=sGAEpiMZZMuJXIph4YZFJYY0FwTx5WPZHLky%2FI3ST%252bQ%3D" TargetMode="External"/><Relationship Id="rId34" Type="http://schemas.openxmlformats.org/officeDocument/2006/relationships/hyperlink" Target="http://www.atmel.com/dyn/resources/prod_documents/doc0784.pdf" TargetMode="External"/><Relationship Id="rId42" Type="http://schemas.openxmlformats.org/officeDocument/2006/relationships/hyperlink" Target="http://search.digikey.com/scripts/DkSearch/dksus.dll?WT.z_header=search_go&amp;lang=en&amp;site=us&amp;keywords=4832-6000&amp;x=0&amp;y=0" TargetMode="External"/><Relationship Id="rId47" Type="http://schemas.openxmlformats.org/officeDocument/2006/relationships/hyperlink" Target="http://media.digikey.com/pdf/Data%20Sheets/Lite-On%20PDFs/LTD-4708JR.pdf" TargetMode="External"/><Relationship Id="rId50" Type="http://schemas.openxmlformats.org/officeDocument/2006/relationships/hyperlink" Target="http://multimedia.3m.com/mws/mediawebserver?66666UuZjcFSLXTtNxTElX&amp;VEVuQEcuZgVs6EVs6E666666--" TargetMode="External"/><Relationship Id="rId55" Type="http://schemas.openxmlformats.org/officeDocument/2006/relationships/hyperlink" Target="http://search.digikey.com/scripts/DkSearch/dksus.dll?Detail&amp;name=3M9460-ND" TargetMode="External"/><Relationship Id="rId63" Type="http://schemas.openxmlformats.org/officeDocument/2006/relationships/hyperlink" Target="http://www.digikey.com/product-detail/en/citizen-finedevice-co-ltd/CFS-20632768EZBB/300-8761-ND/2217072" TargetMode="External"/><Relationship Id="rId7" Type="http://schemas.openxmlformats.org/officeDocument/2006/relationships/hyperlink" Target="http://www.mouser.com/ProductDetail/TDK/FK24Y5V0J226Z/?qs=sGAEpiMZZMuAYrNc52CMZNRWuUMXuZkeVKmbPmUXwis%3D" TargetMode="External"/><Relationship Id="rId2" Type="http://schemas.openxmlformats.org/officeDocument/2006/relationships/hyperlink" Target="http://search.digikey.com/scripts/DkSearch/dksus.dll?lang=en&amp;site=US&amp;KeyWords=SLR-342MG3F&amp;x=0&amp;y=0" TargetMode="External"/><Relationship Id="rId16" Type="http://schemas.openxmlformats.org/officeDocument/2006/relationships/hyperlink" Target="http://search.digikey.com/scripts/DkSearch/dksus.dll?Detail&amp;name=PPC220W-1CT-ND" TargetMode="External"/><Relationship Id="rId20" Type="http://schemas.openxmlformats.org/officeDocument/2006/relationships/hyperlink" Target="http://www.vishay.com/docs/28729/28729.pdf" TargetMode="External"/><Relationship Id="rId29" Type="http://schemas.openxmlformats.org/officeDocument/2006/relationships/hyperlink" Target="http://www.mouser.com/ProductDetail/3M-Electronic-Solutions-Division/8444-11B1-RK-TP/?qs=sGAEpiMZZMs%2FSh%2Fkjph1tvt1%2FmEPT%2FXo7aaer8%252bhAQg%3D" TargetMode="External"/><Relationship Id="rId41" Type="http://schemas.openxmlformats.org/officeDocument/2006/relationships/hyperlink" Target="http://www.mouser.com/ProductDetail/3M-Electronic-Solutions-Division/4832-6000-CP/?qs=sGAEpiMZZMs%2FSh%2Fkjph1tvt1%2FmEPT%2FXooeQG9KGDPHw%3D" TargetMode="External"/><Relationship Id="rId54" Type="http://schemas.openxmlformats.org/officeDocument/2006/relationships/hyperlink" Target="http://www.mouser.com/ProductDetail/3M/961210-6404-AR/?qs=A%252btsDZJT%252bi8swTybbFK19w%3D%3D" TargetMode="External"/><Relationship Id="rId62" Type="http://schemas.openxmlformats.org/officeDocument/2006/relationships/hyperlink" Target="http://www.memoryprotectiondevices.com/datasheets/BS-7-datasheet.pdf" TargetMode="External"/><Relationship Id="rId1" Type="http://schemas.openxmlformats.org/officeDocument/2006/relationships/hyperlink" Target="http://www.mouser.com/ProductDetail/ROHM-Semiconductor/SLR-342MG3F/?qs=sGAEpiMZZMs4quMj8r4lmuB%2FF3IcMPiDQgAykBybqyA%3D" TargetMode="External"/><Relationship Id="rId6" Type="http://schemas.openxmlformats.org/officeDocument/2006/relationships/hyperlink" Target="http://www.mouser.com/catalog/specsheets/mkseries.pdf" TargetMode="External"/><Relationship Id="rId11" Type="http://schemas.openxmlformats.org/officeDocument/2006/relationships/hyperlink" Target="http://www.bourns.com/data/global/pdfs/4600x.pdf" TargetMode="External"/><Relationship Id="rId24" Type="http://schemas.openxmlformats.org/officeDocument/2006/relationships/hyperlink" Target="http://search.digikey.com/scripts/DkSearch/dksus.dll?Detail&amp;name=SST39SF040-70-4C-PHE-ND" TargetMode="External"/><Relationship Id="rId32" Type="http://schemas.openxmlformats.org/officeDocument/2006/relationships/hyperlink" Target="http://www.mouser.com/ProductDetail/Atmel/ATF1508AS-10JU84/?qs=fH4tvdCgwtNb%252b2qjJ9sLSNt8FXXpnbIaqfz9lH40m8c%3D" TargetMode="External"/><Relationship Id="rId37" Type="http://schemas.openxmlformats.org/officeDocument/2006/relationships/hyperlink" Target="http://multimedia.3m.com/mws/mediawebserver?mwsId=SSSSSu7zK1fslxtUm8_e5x_xev7qe17zHvTSevTSeSSSSSS--" TargetMode="External"/><Relationship Id="rId40" Type="http://schemas.openxmlformats.org/officeDocument/2006/relationships/hyperlink" Target="http://multimedia.3m.com/mws/mediawebserver?mwsId=SSSSSu7zK1fslxtUMx_eNY_Bev7qe17zHvTSevTSeSSSSSS--" TargetMode="External"/><Relationship Id="rId45" Type="http://schemas.openxmlformats.org/officeDocument/2006/relationships/hyperlink" Target="http://www.mouser.com/ProductDetail/Lite-On/LTD-4708JR/?qs=sGAEpiMZZMu0f%252bT2bkVfuhjl7q0HN19I" TargetMode="External"/><Relationship Id="rId53" Type="http://schemas.openxmlformats.org/officeDocument/2006/relationships/hyperlink" Target="http://multimedia.3m.com/mws/mediawebserver?66666UuZjcFSLXTtNxTElX&amp;VEVuQEcuZgVs6EVs6E666666--" TargetMode="External"/><Relationship Id="rId58" Type="http://schemas.openxmlformats.org/officeDocument/2006/relationships/hyperlink" Target="http://search.digikey.com/scripts/DkSearch/dksus.dll?Detail&amp;name=CT2086-ND" TargetMode="External"/><Relationship Id="rId5" Type="http://schemas.openxmlformats.org/officeDocument/2006/relationships/hyperlink" Target="http://search.digikey.com/scripts/DkSearch/dksus.dll?Detail&amp;name=BC1165CT-ND" TargetMode="External"/><Relationship Id="rId15" Type="http://schemas.openxmlformats.org/officeDocument/2006/relationships/hyperlink" Target="http://www.mouser.com/ProductDetail/Vishay/PR01000102200JR500/?qs=LCMWAU1DZcy3aiEyLMI6ng%3D%3D" TargetMode="External"/><Relationship Id="rId23" Type="http://schemas.openxmlformats.org/officeDocument/2006/relationships/hyperlink" Target="http://www.mouser.com/ProductDetail/Microchip/SST39SF040-70-4C-PHE/?qs=YClUa%252b2dcx1pgizrqJ6nyQ%3D%3D" TargetMode="External"/><Relationship Id="rId28" Type="http://schemas.openxmlformats.org/officeDocument/2006/relationships/hyperlink" Target="http://www.atmel.com/dyn/resources/prod_documents/doc0995.pdf" TargetMode="External"/><Relationship Id="rId36" Type="http://schemas.openxmlformats.org/officeDocument/2006/relationships/hyperlink" Target="http://search.digikey.com/scripts/DkSearch/dksus.dll?Detail&amp;name=3M8411B1-ND" TargetMode="External"/><Relationship Id="rId49" Type="http://schemas.openxmlformats.org/officeDocument/2006/relationships/hyperlink" Target="http://search.digikey.com/scripts/DkSearch/dksus.dll?WT.z_header=search_go&amp;lang=en&amp;site=us&amp;keywords=951240-7622-AR&amp;x=0&amp;y=0" TargetMode="External"/><Relationship Id="rId57" Type="http://schemas.openxmlformats.org/officeDocument/2006/relationships/hyperlink" Target="http://www.mouser.com/ProductDetail/CTS-Electronic-Components/208-6/?qs=sGAEpiMZZMv%2F%252b2JhlA6ysHQcghgNQprpt8GBrVZOVAQ%3D" TargetMode="External"/><Relationship Id="rId61" Type="http://schemas.openxmlformats.org/officeDocument/2006/relationships/hyperlink" Target="http://www.digikey.com/product-detail/en/mpd-memory-protection-devices/BS-7/BS-7-ND/389447" TargetMode="External"/><Relationship Id="rId10" Type="http://schemas.openxmlformats.org/officeDocument/2006/relationships/hyperlink" Target="http://www.mouser.com/ProductDetail/Bourns/4604X-101-103LF/?qs=jXOqZ2xt48NO%2FqYoJux7tg%3D%3D" TargetMode="External"/><Relationship Id="rId19" Type="http://schemas.openxmlformats.org/officeDocument/2006/relationships/hyperlink" Target="http://search.digikey.com/scripts/DkSearch/dksus.dll?Detail&amp;name=PPC47KW-1CT-ND" TargetMode="External"/><Relationship Id="rId31" Type="http://schemas.openxmlformats.org/officeDocument/2006/relationships/hyperlink" Target="http://multimedia.3m.com/mws/mediawebserver?mwsId=SSSSSu7zK1fslxtUm8_e5x_xev7qe17zHvTSevTSeSSSSSS--" TargetMode="External"/><Relationship Id="rId44" Type="http://schemas.openxmlformats.org/officeDocument/2006/relationships/hyperlink" Target="http://datasheets.maxim-ic.com/en/ds/DS12885-DS12C887A.pdf" TargetMode="External"/><Relationship Id="rId52" Type="http://schemas.openxmlformats.org/officeDocument/2006/relationships/hyperlink" Target="http://search.digikey.com/scripts/DkSearch/dksus.dll?Detail&amp;name=3M9447-ND" TargetMode="External"/><Relationship Id="rId60" Type="http://schemas.openxmlformats.org/officeDocument/2006/relationships/hyperlink" Target="http://cfd.citizen.co.jp/english/prod-tech/product/pdf/datasheet_TF/CFS-145%20CFS-206%20CFV-206_E.pdf" TargetMode="External"/><Relationship Id="rId4" Type="http://schemas.openxmlformats.org/officeDocument/2006/relationships/hyperlink" Target="http://www.mouser.com/ProductDetail/Vishay/K104Z15Y5VF5TH5/?qs=ZjM2s42DDyZ%252bw6dvSea8Jg%3D%3D" TargetMode="External"/><Relationship Id="rId9" Type="http://schemas.openxmlformats.org/officeDocument/2006/relationships/hyperlink" Target="http://www.tdk.co.jp/tefe02/e4942_fk.pdf" TargetMode="External"/><Relationship Id="rId14" Type="http://schemas.openxmlformats.org/officeDocument/2006/relationships/hyperlink" Target="http://www.bourns.com/data/global/PDFs/4100R.pdf" TargetMode="External"/><Relationship Id="rId22" Type="http://schemas.openxmlformats.org/officeDocument/2006/relationships/hyperlink" Target="http://www.alliancememory.com/pdf/AS6C4008.pdf" TargetMode="External"/><Relationship Id="rId27" Type="http://schemas.openxmlformats.org/officeDocument/2006/relationships/hyperlink" Target="http://search.digikey.com/scripts/DkSearch/dksus.dll?Detail&amp;name=ATF1504AS-10JC44-ND" TargetMode="External"/><Relationship Id="rId30" Type="http://schemas.openxmlformats.org/officeDocument/2006/relationships/hyperlink" Target="http://search.digikey.com/scripts/DkSearch/dksus.dll?Detail&amp;name=3M4411B1-ND" TargetMode="External"/><Relationship Id="rId35" Type="http://schemas.openxmlformats.org/officeDocument/2006/relationships/hyperlink" Target="http://www.mouser.com/ProductDetail/3M-Electronic-Solutions-Division/8484-11B1-RK-TP/?qs=sGAEpiMZZMs%2FSh%2Fkjph1tvt1%2FmEPT%2FXou5E53LmoEjY%3D" TargetMode="External"/><Relationship Id="rId43" Type="http://schemas.openxmlformats.org/officeDocument/2006/relationships/hyperlink" Target="http://multimedia.3m.com/mws/mediawebserver?mwsId=SSSSSu7zK1fslxtUMx_eNY_Bev7qe17zHvTSevTSeSSSSSS--" TargetMode="External"/><Relationship Id="rId48" Type="http://schemas.openxmlformats.org/officeDocument/2006/relationships/hyperlink" Target="http://www.mouser.com/ProductDetail/3M-Electronic-Solutions-Division/951240-7622-AR/?qs=sGAEpiMZZMtsLRyDR9nM12lgH97oVnlB35BJ1XXBj7Q%3D" TargetMode="External"/><Relationship Id="rId56" Type="http://schemas.openxmlformats.org/officeDocument/2006/relationships/hyperlink" Target="http://multimedia.3m.com/mws/mediawebserver?66666UuZjcFSLXTtNxTElX&amp;VEVuQEcuZgVs6EVs6E666666--" TargetMode="External"/><Relationship Id="rId8" Type="http://schemas.openxmlformats.org/officeDocument/2006/relationships/hyperlink" Target="http://search.digikey.com/scripts/DkSearch/dksus.dll?lang=en&amp;site=US&amp;KeyWords=FK24Y5V0J226Z&amp;x=0&amp;y=0" TargetMode="External"/><Relationship Id="rId51" Type="http://schemas.openxmlformats.org/officeDocument/2006/relationships/hyperlink" Target="http://www.mouser.com/ProductDetail/3M/961102-6404-AR/?qs=A%252btsDZJT%252bi9E8bBrCfg1XA%3D%3D" TargetMode="External"/><Relationship Id="rId3" Type="http://schemas.openxmlformats.org/officeDocument/2006/relationships/hyperlink" Target="http://www.rohm.com/products/databook/led/pdf/slr-342.pdf" TargetMode="External"/><Relationship Id="rId12" Type="http://schemas.openxmlformats.org/officeDocument/2006/relationships/hyperlink" Target="http://www.mouser.com/ProductDetail/Bourns/4116R-1-331LF/?qs=RfZoDPslYDQktfOo4u78Pqliz%252bWk5W6YmMTHdLHtVuo%3D" TargetMode="External"/><Relationship Id="rId17" Type="http://schemas.openxmlformats.org/officeDocument/2006/relationships/hyperlink" Target="http://www.vishay.com/docs/28729/28729.pdf" TargetMode="External"/><Relationship Id="rId25" Type="http://schemas.openxmlformats.org/officeDocument/2006/relationships/hyperlink" Target="http://www.sst.com/dotAsset/40746.pdf" TargetMode="External"/><Relationship Id="rId33" Type="http://schemas.openxmlformats.org/officeDocument/2006/relationships/hyperlink" Target="http://search.digikey.com/scripts/DkSearch/dksus.dll?WT.z_header=search_go&amp;lang=en&amp;site=us&amp;keywords=ATF1508AS-10JU84&amp;x=0&amp;y=0" TargetMode="External"/><Relationship Id="rId38" Type="http://schemas.openxmlformats.org/officeDocument/2006/relationships/hyperlink" Target="http://www.mouser.com/ProductDetail/3M-Electronic-Solutions-Division/4824-6000-CP/?qs=sGAEpiMZZMvlX3nhDDO4AJ8WdyEajfRpfEU8oJJx1sQ%3D" TargetMode="External"/><Relationship Id="rId46" Type="http://schemas.openxmlformats.org/officeDocument/2006/relationships/hyperlink" Target="http://search.digikey.com/scripts/DkSearch/dksus.dll?Cat=524324&amp;k=4708JR" TargetMode="External"/><Relationship Id="rId59" Type="http://schemas.openxmlformats.org/officeDocument/2006/relationships/hyperlink" Target="http://www.ctscorp.com/components/Datasheets/206-2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workbookViewId="0">
      <selection activeCell="C26" sqref="C26"/>
    </sheetView>
  </sheetViews>
  <sheetFormatPr defaultRowHeight="15.2"/>
  <cols>
    <col min="1" max="1" width="9" style="1" customWidth="1"/>
    <col min="2" max="2" width="18.25" customWidth="1"/>
    <col min="3" max="3" width="24" customWidth="1"/>
    <col min="4" max="4" width="21" customWidth="1"/>
    <col min="5" max="5" width="24" customWidth="1"/>
    <col min="6" max="6" width="6" style="1" customWidth="1"/>
    <col min="7" max="7" width="44" style="2" customWidth="1"/>
    <col min="8" max="8" width="9" style="1" customWidth="1"/>
    <col min="9" max="9" width="7.25" style="3" hidden="1" customWidth="1"/>
    <col min="10" max="10" width="6" style="4" hidden="1" customWidth="1"/>
    <col min="11" max="11" width="7.25" style="3" hidden="1" customWidth="1"/>
    <col min="12" max="12" width="6" style="4" hidden="1" customWidth="1"/>
    <col min="13" max="13" width="7.25" style="3" hidden="1" customWidth="1"/>
    <col min="14" max="14" width="6" style="4" hidden="1" customWidth="1"/>
    <col min="15" max="15" width="7.25" style="3" hidden="1" customWidth="1"/>
    <col min="16" max="16" width="9" style="4" hidden="1" customWidth="1"/>
    <col min="17" max="17" width="9" style="3" customWidth="1"/>
    <col min="18" max="18" width="12" style="3" customWidth="1"/>
    <col min="19" max="19" width="3" style="3" customWidth="1"/>
    <col min="20" max="20" width="18" customWidth="1"/>
  </cols>
  <sheetData>
    <row r="1" spans="1:20" ht="14.25"/>
    <row r="2" spans="1:20" ht="14.25"/>
    <row r="3" spans="1:20" ht="14.25"/>
    <row r="4" spans="1:20" ht="15.75">
      <c r="A4" s="5" t="s">
        <v>0</v>
      </c>
      <c r="B4" s="6"/>
      <c r="C4" s="7">
        <v>25</v>
      </c>
    </row>
    <row r="5" spans="1:20" ht="15.75">
      <c r="A5" s="28" t="s">
        <v>1</v>
      </c>
      <c r="B5" s="28"/>
      <c r="C5" s="9">
        <v>41000</v>
      </c>
    </row>
    <row r="6" spans="1:20" ht="15.75">
      <c r="A6" s="10"/>
      <c r="B6" s="11"/>
      <c r="C6" s="11"/>
      <c r="D6" s="11"/>
      <c r="E6" s="11"/>
      <c r="F6" s="10"/>
      <c r="G6" s="8"/>
      <c r="H6" s="10" t="s">
        <v>2</v>
      </c>
      <c r="I6" s="12" t="s">
        <v>3</v>
      </c>
      <c r="J6" s="29" t="s">
        <v>4</v>
      </c>
      <c r="K6" s="29"/>
      <c r="L6" s="29" t="s">
        <v>5</v>
      </c>
      <c r="M6" s="29"/>
      <c r="N6" s="29" t="s">
        <v>6</v>
      </c>
      <c r="O6" s="29"/>
      <c r="P6" s="10" t="s">
        <v>7</v>
      </c>
      <c r="Q6" s="12" t="s">
        <v>3</v>
      </c>
      <c r="R6" s="12" t="s">
        <v>8</v>
      </c>
      <c r="S6" s="12"/>
      <c r="T6" s="11"/>
    </row>
    <row r="7" spans="1:20" ht="15.75">
      <c r="A7" s="13" t="s">
        <v>9</v>
      </c>
      <c r="B7" s="13" t="s">
        <v>10</v>
      </c>
      <c r="C7" s="13" t="s">
        <v>11</v>
      </c>
      <c r="D7" s="13" t="s">
        <v>12</v>
      </c>
      <c r="E7" s="13" t="s">
        <v>13</v>
      </c>
      <c r="F7" s="13" t="s">
        <v>14</v>
      </c>
      <c r="G7" s="13" t="s">
        <v>15</v>
      </c>
      <c r="H7" s="13" t="s">
        <v>8</v>
      </c>
      <c r="I7" s="14" t="s">
        <v>16</v>
      </c>
      <c r="J7" s="13" t="s">
        <v>17</v>
      </c>
      <c r="K7" s="14" t="s">
        <v>16</v>
      </c>
      <c r="L7" s="13" t="s">
        <v>17</v>
      </c>
      <c r="M7" s="14" t="s">
        <v>16</v>
      </c>
      <c r="N7" s="13" t="s">
        <v>17</v>
      </c>
      <c r="O7" s="14" t="s">
        <v>16</v>
      </c>
      <c r="P7" s="13" t="s">
        <v>18</v>
      </c>
      <c r="Q7" s="14" t="s">
        <v>16</v>
      </c>
      <c r="R7" s="14" t="s">
        <v>16</v>
      </c>
      <c r="S7" s="14"/>
      <c r="T7" s="15" t="s">
        <v>19</v>
      </c>
    </row>
    <row r="8" spans="1:20" ht="14.25">
      <c r="A8" s="16" t="s">
        <v>20</v>
      </c>
      <c r="B8" s="16" t="s">
        <v>21</v>
      </c>
      <c r="C8" s="16" t="s">
        <v>22</v>
      </c>
      <c r="D8" s="16" t="s">
        <v>23</v>
      </c>
      <c r="E8" s="16" t="s">
        <v>24</v>
      </c>
      <c r="F8" s="17" t="s">
        <v>14</v>
      </c>
      <c r="G8" s="16" t="s">
        <v>25</v>
      </c>
      <c r="H8" s="17">
        <v>1</v>
      </c>
      <c r="I8" s="3">
        <v>0.51</v>
      </c>
      <c r="J8" s="4">
        <v>25</v>
      </c>
      <c r="K8" s="3">
        <v>0.2</v>
      </c>
      <c r="L8" s="4">
        <v>100</v>
      </c>
      <c r="M8" s="3">
        <v>0.17399999999999999</v>
      </c>
      <c r="N8" s="4">
        <v>250</v>
      </c>
      <c r="O8" s="3">
        <v>0.14199999999999999</v>
      </c>
      <c r="P8" s="18">
        <f t="shared" ref="P8:P30" si="0">H8*$C$4</f>
        <v>25</v>
      </c>
      <c r="Q8" s="3">
        <v>0.185</v>
      </c>
      <c r="R8" s="3">
        <f t="shared" ref="R8:R30" si="1">IF((Q8*P8/$C$4)&gt;0,(Q8*P8/$C$4), "")</f>
        <v>0.185</v>
      </c>
      <c r="T8" s="16" t="s">
        <v>26</v>
      </c>
    </row>
    <row r="9" spans="1:20" ht="14.25">
      <c r="A9" s="19" t="s">
        <v>27</v>
      </c>
      <c r="B9" s="19" t="s">
        <v>28</v>
      </c>
      <c r="C9" t="s">
        <v>29</v>
      </c>
      <c r="D9" t="s">
        <v>30</v>
      </c>
      <c r="E9" s="19" t="s">
        <v>31</v>
      </c>
      <c r="F9" s="1" t="s">
        <v>14</v>
      </c>
      <c r="G9" s="19" t="s">
        <v>32</v>
      </c>
      <c r="H9" s="17">
        <v>9</v>
      </c>
      <c r="I9" s="3">
        <v>0.39</v>
      </c>
      <c r="J9" s="4">
        <v>50</v>
      </c>
      <c r="K9" s="3">
        <v>0.25</v>
      </c>
      <c r="L9" s="4">
        <v>100</v>
      </c>
      <c r="M9" s="3">
        <v>0.1</v>
      </c>
      <c r="N9" s="4">
        <v>500</v>
      </c>
      <c r="O9" s="3">
        <v>0.06</v>
      </c>
      <c r="P9" s="18">
        <f t="shared" si="0"/>
        <v>225</v>
      </c>
      <c r="Q9" s="3">
        <v>2.8000000000000001E-2</v>
      </c>
      <c r="R9" s="3">
        <f t="shared" si="1"/>
        <v>0.252</v>
      </c>
      <c r="T9" s="16" t="s">
        <v>33</v>
      </c>
    </row>
    <row r="10" spans="1:20" ht="14.25">
      <c r="A10" s="19" t="s">
        <v>27</v>
      </c>
      <c r="B10" s="19" t="s">
        <v>34</v>
      </c>
      <c r="C10" s="19" t="s">
        <v>35</v>
      </c>
      <c r="D10" s="19" t="s">
        <v>36</v>
      </c>
      <c r="E10" s="19" t="s">
        <v>37</v>
      </c>
      <c r="F10" s="20" t="s">
        <v>14</v>
      </c>
      <c r="G10" s="19" t="s">
        <v>38</v>
      </c>
      <c r="H10" s="17">
        <v>3</v>
      </c>
      <c r="I10" s="3">
        <v>0.52</v>
      </c>
      <c r="J10" s="4">
        <v>10</v>
      </c>
      <c r="K10" s="3">
        <v>0.38</v>
      </c>
      <c r="L10" s="4">
        <v>25</v>
      </c>
      <c r="M10" s="3">
        <v>0.32</v>
      </c>
      <c r="N10" s="4">
        <v>100</v>
      </c>
      <c r="O10" s="3">
        <v>0.27500000000000002</v>
      </c>
      <c r="P10" s="18">
        <f t="shared" si="0"/>
        <v>75</v>
      </c>
      <c r="Q10" s="3">
        <f t="shared" ref="Q10:Q30" si="2">IF(AND(N10&gt;0,P10&gt;=N10),O10,IF(AND(L10&gt;0,P10&gt;=L10),M10,IF(AND(J10&gt;0,P10&gt;=J10),K10,I10)))</f>
        <v>0.32</v>
      </c>
      <c r="R10" s="3">
        <f t="shared" si="1"/>
        <v>0.96</v>
      </c>
      <c r="T10" s="16" t="s">
        <v>39</v>
      </c>
    </row>
    <row r="11" spans="1:20" ht="14.25">
      <c r="A11" s="16" t="s">
        <v>40</v>
      </c>
      <c r="B11" s="16" t="s">
        <v>41</v>
      </c>
      <c r="C11" s="16" t="s">
        <v>42</v>
      </c>
      <c r="D11" s="16" t="s">
        <v>43</v>
      </c>
      <c r="E11" s="16"/>
      <c r="F11" s="17" t="s">
        <v>14</v>
      </c>
      <c r="G11" s="16" t="s">
        <v>44</v>
      </c>
      <c r="H11" s="17">
        <v>1</v>
      </c>
      <c r="I11" s="3">
        <v>0.25</v>
      </c>
      <c r="J11" s="4">
        <v>50</v>
      </c>
      <c r="K11" s="3">
        <v>0.2</v>
      </c>
      <c r="L11" s="4">
        <v>100</v>
      </c>
      <c r="M11" s="3">
        <v>0.16800000000000001</v>
      </c>
      <c r="N11" s="4">
        <v>500</v>
      </c>
      <c r="O11" s="3">
        <v>0.14299999999999999</v>
      </c>
      <c r="P11" s="18">
        <f t="shared" si="0"/>
        <v>25</v>
      </c>
      <c r="Q11" s="3">
        <f t="shared" si="2"/>
        <v>0.25</v>
      </c>
      <c r="R11" s="3">
        <f t="shared" si="1"/>
        <v>0.25</v>
      </c>
      <c r="T11" s="16" t="s">
        <v>45</v>
      </c>
    </row>
    <row r="12" spans="1:20" ht="14.25">
      <c r="A12" s="16" t="s">
        <v>46</v>
      </c>
      <c r="B12" s="16" t="s">
        <v>41</v>
      </c>
      <c r="C12" s="16" t="s">
        <v>47</v>
      </c>
      <c r="D12" s="16" t="s">
        <v>48</v>
      </c>
      <c r="E12" s="16" t="s">
        <v>49</v>
      </c>
      <c r="F12" s="17" t="s">
        <v>14</v>
      </c>
      <c r="G12" s="16" t="s">
        <v>50</v>
      </c>
      <c r="H12" s="17">
        <v>1</v>
      </c>
      <c r="I12" s="3">
        <v>0.6</v>
      </c>
      <c r="J12" s="4">
        <v>25</v>
      </c>
      <c r="K12" s="3">
        <v>0.51</v>
      </c>
      <c r="L12" s="4">
        <v>50</v>
      </c>
      <c r="M12" s="3">
        <v>0.44</v>
      </c>
      <c r="N12" s="4">
        <v>100</v>
      </c>
      <c r="O12" s="3">
        <v>0.37740000000000001</v>
      </c>
      <c r="P12" s="18">
        <f t="shared" si="0"/>
        <v>25</v>
      </c>
      <c r="Q12" s="3">
        <f t="shared" si="2"/>
        <v>0.51</v>
      </c>
      <c r="R12" s="3">
        <f t="shared" si="1"/>
        <v>0.51</v>
      </c>
      <c r="T12" s="16" t="s">
        <v>51</v>
      </c>
    </row>
    <row r="13" spans="1:20" ht="14.25">
      <c r="A13" s="16" t="s">
        <v>52</v>
      </c>
      <c r="B13" s="16" t="s">
        <v>28</v>
      </c>
      <c r="C13" s="16" t="s">
        <v>53</v>
      </c>
      <c r="D13" s="16" t="s">
        <v>54</v>
      </c>
      <c r="E13" s="16" t="s">
        <v>55</v>
      </c>
      <c r="F13" s="17" t="s">
        <v>14</v>
      </c>
      <c r="G13" s="16" t="s">
        <v>56</v>
      </c>
      <c r="H13" s="17">
        <v>2</v>
      </c>
      <c r="I13" s="3">
        <v>0.16</v>
      </c>
      <c r="J13" s="4">
        <v>100</v>
      </c>
      <c r="K13" s="3">
        <v>0.08</v>
      </c>
      <c r="L13" s="4">
        <v>500</v>
      </c>
      <c r="M13" s="3">
        <v>5.6000000000000001E-2</v>
      </c>
      <c r="N13" s="4">
        <v>1000</v>
      </c>
      <c r="O13" s="3">
        <v>0.04</v>
      </c>
      <c r="P13" s="18">
        <f t="shared" si="0"/>
        <v>50</v>
      </c>
      <c r="Q13" s="3">
        <f t="shared" si="2"/>
        <v>0.16</v>
      </c>
      <c r="R13" s="3">
        <f t="shared" si="1"/>
        <v>0.32</v>
      </c>
      <c r="T13" s="16" t="s">
        <v>57</v>
      </c>
    </row>
    <row r="14" spans="1:20" ht="14.25">
      <c r="A14" s="16" t="s">
        <v>52</v>
      </c>
      <c r="B14" s="16" t="s">
        <v>28</v>
      </c>
      <c r="C14" s="16" t="s">
        <v>58</v>
      </c>
      <c r="D14" s="16" t="s">
        <v>59</v>
      </c>
      <c r="E14" s="16" t="s">
        <v>60</v>
      </c>
      <c r="F14" s="17" t="s">
        <v>14</v>
      </c>
      <c r="G14" s="16" t="s">
        <v>61</v>
      </c>
      <c r="H14" s="17">
        <v>1</v>
      </c>
      <c r="I14" s="3">
        <v>0.16</v>
      </c>
      <c r="J14" s="4">
        <v>100</v>
      </c>
      <c r="K14" s="3">
        <v>0.08</v>
      </c>
      <c r="L14" s="4">
        <v>500</v>
      </c>
      <c r="M14" s="3">
        <v>5.6000000000000001E-2</v>
      </c>
      <c r="N14" s="4">
        <v>1000</v>
      </c>
      <c r="O14" s="3">
        <v>0.04</v>
      </c>
      <c r="P14" s="18">
        <f t="shared" si="0"/>
        <v>25</v>
      </c>
      <c r="Q14" s="3">
        <f t="shared" si="2"/>
        <v>0.16</v>
      </c>
      <c r="R14" s="3">
        <f t="shared" si="1"/>
        <v>0.16</v>
      </c>
      <c r="T14" s="16" t="s">
        <v>62</v>
      </c>
    </row>
    <row r="15" spans="1:20" ht="14.25">
      <c r="A15" s="19" t="s">
        <v>63</v>
      </c>
      <c r="B15" t="s">
        <v>64</v>
      </c>
      <c r="C15" t="s">
        <v>65</v>
      </c>
      <c r="D15" t="s">
        <v>66</v>
      </c>
      <c r="F15" s="1" t="s">
        <v>14</v>
      </c>
      <c r="G15" s="19" t="s">
        <v>67</v>
      </c>
      <c r="H15" s="17">
        <v>2</v>
      </c>
      <c r="I15" s="3">
        <v>3.27</v>
      </c>
      <c r="J15" s="4">
        <v>25</v>
      </c>
      <c r="K15" s="3">
        <v>3.25</v>
      </c>
      <c r="L15" s="4">
        <v>50</v>
      </c>
      <c r="M15" s="3">
        <v>3.13</v>
      </c>
      <c r="P15" s="18">
        <f t="shared" si="0"/>
        <v>50</v>
      </c>
      <c r="Q15" s="3">
        <f t="shared" si="2"/>
        <v>3.13</v>
      </c>
      <c r="R15" s="3">
        <f t="shared" si="1"/>
        <v>6.26</v>
      </c>
      <c r="T15" s="16" t="s">
        <v>68</v>
      </c>
    </row>
    <row r="16" spans="1:20" ht="14.25">
      <c r="A16" s="19" t="s">
        <v>63</v>
      </c>
      <c r="B16" s="19" t="s">
        <v>69</v>
      </c>
      <c r="C16" s="19" t="s">
        <v>70</v>
      </c>
      <c r="D16" s="19" t="s">
        <v>71</v>
      </c>
      <c r="E16" s="19" t="s">
        <v>72</v>
      </c>
      <c r="F16" s="20" t="s">
        <v>14</v>
      </c>
      <c r="G16" s="19" t="s">
        <v>73</v>
      </c>
      <c r="H16" s="17">
        <v>1</v>
      </c>
      <c r="I16" s="3">
        <v>2.74</v>
      </c>
      <c r="J16" s="4">
        <v>10</v>
      </c>
      <c r="K16" s="3">
        <v>2.29</v>
      </c>
      <c r="L16" s="4">
        <v>25</v>
      </c>
      <c r="M16" s="3">
        <v>2.04</v>
      </c>
      <c r="P16" s="18">
        <f t="shared" si="0"/>
        <v>25</v>
      </c>
      <c r="Q16" s="3">
        <f t="shared" si="2"/>
        <v>2.04</v>
      </c>
      <c r="R16" s="3">
        <f t="shared" si="1"/>
        <v>2.04</v>
      </c>
      <c r="T16" s="16" t="s">
        <v>74</v>
      </c>
    </row>
    <row r="17" spans="1:20" ht="14.25">
      <c r="A17" s="16" t="s">
        <v>63</v>
      </c>
      <c r="B17" s="16" t="s">
        <v>75</v>
      </c>
      <c r="C17" s="16" t="s">
        <v>76</v>
      </c>
      <c r="D17" s="16" t="s">
        <v>77</v>
      </c>
      <c r="E17" s="16" t="s">
        <v>78</v>
      </c>
      <c r="F17" s="17" t="s">
        <v>14</v>
      </c>
      <c r="G17" s="16" t="s">
        <v>79</v>
      </c>
      <c r="H17" s="1">
        <v>1</v>
      </c>
      <c r="I17" s="3">
        <v>3.11</v>
      </c>
      <c r="J17" s="4">
        <v>10</v>
      </c>
      <c r="K17" s="3">
        <v>3</v>
      </c>
      <c r="L17" s="4">
        <v>25</v>
      </c>
      <c r="M17" s="3">
        <v>2.89</v>
      </c>
      <c r="N17" s="4">
        <v>100</v>
      </c>
      <c r="O17" s="3">
        <v>2.69</v>
      </c>
      <c r="P17" s="18">
        <f t="shared" si="0"/>
        <v>25</v>
      </c>
      <c r="Q17" s="3">
        <f t="shared" si="2"/>
        <v>2.89</v>
      </c>
      <c r="R17" s="3">
        <f t="shared" si="1"/>
        <v>2.89</v>
      </c>
      <c r="T17" s="16" t="s">
        <v>80</v>
      </c>
    </row>
    <row r="18" spans="1:20" ht="14.25">
      <c r="A18" s="16" t="s">
        <v>81</v>
      </c>
      <c r="B18" s="16" t="s">
        <v>82</v>
      </c>
      <c r="C18" t="s">
        <v>83</v>
      </c>
      <c r="D18" t="s">
        <v>84</v>
      </c>
      <c r="E18" t="s">
        <v>85</v>
      </c>
      <c r="F18" s="17" t="s">
        <v>14</v>
      </c>
      <c r="G18" s="16" t="s">
        <v>86</v>
      </c>
      <c r="H18" s="17">
        <v>1</v>
      </c>
      <c r="I18" s="3">
        <v>0.93</v>
      </c>
      <c r="J18" s="4">
        <v>25</v>
      </c>
      <c r="K18" s="3">
        <v>0.85799999999999998</v>
      </c>
      <c r="L18" s="4">
        <v>50</v>
      </c>
      <c r="M18" s="3">
        <v>0.80500000000000005</v>
      </c>
      <c r="N18" s="4">
        <v>100</v>
      </c>
      <c r="O18" s="3">
        <v>0.76300000000000001</v>
      </c>
      <c r="P18" s="18">
        <f t="shared" si="0"/>
        <v>25</v>
      </c>
      <c r="Q18" s="3">
        <f t="shared" si="2"/>
        <v>0.85799999999999998</v>
      </c>
      <c r="R18" s="3">
        <f t="shared" si="1"/>
        <v>0.85799999999999998</v>
      </c>
      <c r="T18" s="16" t="s">
        <v>80</v>
      </c>
    </row>
    <row r="19" spans="1:20" ht="14.25">
      <c r="A19" s="16" t="s">
        <v>63</v>
      </c>
      <c r="B19" s="16" t="s">
        <v>75</v>
      </c>
      <c r="C19" t="s">
        <v>87</v>
      </c>
      <c r="D19" s="16" t="s">
        <v>88</v>
      </c>
      <c r="E19" t="s">
        <v>89</v>
      </c>
      <c r="F19" s="1" t="s">
        <v>14</v>
      </c>
      <c r="G19" s="16" t="s">
        <v>90</v>
      </c>
      <c r="H19" s="17">
        <v>1</v>
      </c>
      <c r="I19" s="3">
        <v>10.32</v>
      </c>
      <c r="J19" s="4">
        <v>10</v>
      </c>
      <c r="K19" s="3">
        <v>10.01</v>
      </c>
      <c r="L19" s="4">
        <v>25</v>
      </c>
      <c r="M19" s="3">
        <v>9.49</v>
      </c>
      <c r="N19" s="4">
        <v>100</v>
      </c>
      <c r="O19" s="3">
        <v>8.51</v>
      </c>
      <c r="P19" s="18">
        <f t="shared" si="0"/>
        <v>25</v>
      </c>
      <c r="Q19" s="3">
        <f t="shared" si="2"/>
        <v>9.49</v>
      </c>
      <c r="R19" s="3">
        <f t="shared" si="1"/>
        <v>9.49</v>
      </c>
      <c r="T19" s="16" t="s">
        <v>91</v>
      </c>
    </row>
    <row r="20" spans="1:20" ht="14.25">
      <c r="A20" s="16" t="s">
        <v>81</v>
      </c>
      <c r="B20" s="16" t="s">
        <v>82</v>
      </c>
      <c r="C20" s="16" t="s">
        <v>92</v>
      </c>
      <c r="D20" s="16" t="s">
        <v>93</v>
      </c>
      <c r="E20" s="16" t="s">
        <v>94</v>
      </c>
      <c r="F20" s="17" t="s">
        <v>14</v>
      </c>
      <c r="G20" s="16" t="s">
        <v>95</v>
      </c>
      <c r="H20" s="17">
        <v>1</v>
      </c>
      <c r="I20" s="3">
        <v>1.46</v>
      </c>
      <c r="J20" s="4">
        <v>25</v>
      </c>
      <c r="K20" s="3">
        <v>1.31</v>
      </c>
      <c r="L20" s="4">
        <v>50</v>
      </c>
      <c r="M20" s="3">
        <v>1.28</v>
      </c>
      <c r="N20" s="4">
        <v>100</v>
      </c>
      <c r="O20" s="3">
        <v>1.2</v>
      </c>
      <c r="P20" s="18">
        <f t="shared" si="0"/>
        <v>25</v>
      </c>
      <c r="Q20" s="3">
        <f t="shared" si="2"/>
        <v>1.31</v>
      </c>
      <c r="R20" s="3">
        <f t="shared" si="1"/>
        <v>1.31</v>
      </c>
      <c r="T20" s="16" t="s">
        <v>91</v>
      </c>
    </row>
    <row r="21" spans="1:20" ht="14.25">
      <c r="A21" s="16" t="s">
        <v>81</v>
      </c>
      <c r="B21" s="16" t="s">
        <v>82</v>
      </c>
      <c r="C21" t="s">
        <v>96</v>
      </c>
      <c r="D21" t="s">
        <v>97</v>
      </c>
      <c r="E21" s="16" t="s">
        <v>98</v>
      </c>
      <c r="F21" s="17" t="s">
        <v>14</v>
      </c>
      <c r="G21" s="16" t="s">
        <v>99</v>
      </c>
      <c r="H21" s="17">
        <v>1</v>
      </c>
      <c r="I21" s="3">
        <v>0.19</v>
      </c>
      <c r="J21" s="4">
        <v>25</v>
      </c>
      <c r="K21" s="3">
        <v>0.16</v>
      </c>
      <c r="L21" s="4">
        <v>50</v>
      </c>
      <c r="M21" s="3">
        <v>0.15</v>
      </c>
      <c r="N21" s="4">
        <v>100</v>
      </c>
      <c r="O21" s="3">
        <v>0.14000000000000001</v>
      </c>
      <c r="P21" s="18">
        <f t="shared" si="0"/>
        <v>25</v>
      </c>
      <c r="Q21" s="3">
        <f t="shared" si="2"/>
        <v>0.16</v>
      </c>
      <c r="R21" s="3">
        <f t="shared" si="1"/>
        <v>0.16</v>
      </c>
      <c r="T21" s="16" t="s">
        <v>100</v>
      </c>
    </row>
    <row r="22" spans="1:20" ht="14.25">
      <c r="A22" s="16" t="s">
        <v>81</v>
      </c>
      <c r="B22" s="16" t="s">
        <v>82</v>
      </c>
      <c r="C22" s="16" t="s">
        <v>101</v>
      </c>
      <c r="D22" s="16" t="s">
        <v>102</v>
      </c>
      <c r="E22" s="16" t="s">
        <v>103</v>
      </c>
      <c r="F22" s="17" t="s">
        <v>14</v>
      </c>
      <c r="G22" s="16" t="s">
        <v>104</v>
      </c>
      <c r="H22" s="17">
        <v>3</v>
      </c>
      <c r="I22" s="3">
        <v>0.23</v>
      </c>
      <c r="J22" s="4">
        <v>25</v>
      </c>
      <c r="K22" s="3">
        <v>0.19</v>
      </c>
      <c r="L22" s="4">
        <v>50</v>
      </c>
      <c r="M22" s="3">
        <v>0.18</v>
      </c>
      <c r="N22" s="4">
        <v>100</v>
      </c>
      <c r="O22" s="3">
        <v>0.17</v>
      </c>
      <c r="P22" s="18">
        <f t="shared" si="0"/>
        <v>75</v>
      </c>
      <c r="Q22" s="3">
        <f t="shared" si="2"/>
        <v>0.18</v>
      </c>
      <c r="R22" s="3">
        <f t="shared" si="1"/>
        <v>0.54</v>
      </c>
      <c r="T22" s="16" t="s">
        <v>105</v>
      </c>
    </row>
    <row r="23" spans="1:20" ht="14.25">
      <c r="A23" s="16" t="s">
        <v>63</v>
      </c>
      <c r="B23" s="16" t="s">
        <v>106</v>
      </c>
      <c r="C23" s="16" t="s">
        <v>150</v>
      </c>
      <c r="D23" s="16"/>
      <c r="E23" s="16"/>
      <c r="F23" s="17" t="s">
        <v>14</v>
      </c>
      <c r="G23" s="16" t="s">
        <v>149</v>
      </c>
      <c r="H23" s="17">
        <v>1</v>
      </c>
      <c r="I23" s="3">
        <v>11.07</v>
      </c>
      <c r="J23" s="4">
        <v>25</v>
      </c>
      <c r="K23" s="3">
        <v>5.75</v>
      </c>
      <c r="L23" s="4">
        <v>50</v>
      </c>
      <c r="M23" s="3">
        <v>5.63</v>
      </c>
      <c r="N23" s="4">
        <v>100</v>
      </c>
      <c r="O23" s="3">
        <v>5.29</v>
      </c>
      <c r="P23" s="18">
        <f t="shared" si="0"/>
        <v>25</v>
      </c>
      <c r="Q23" s="3">
        <v>5.84</v>
      </c>
      <c r="R23" s="3">
        <f t="shared" si="1"/>
        <v>5.84</v>
      </c>
      <c r="T23" s="16" t="s">
        <v>100</v>
      </c>
    </row>
    <row r="24" spans="1:20" ht="14.25">
      <c r="A24" s="16" t="s">
        <v>20</v>
      </c>
      <c r="B24" s="16" t="s">
        <v>107</v>
      </c>
      <c r="C24" s="16" t="s">
        <v>108</v>
      </c>
      <c r="D24" s="16" t="s">
        <v>109</v>
      </c>
      <c r="E24" s="16" t="s">
        <v>110</v>
      </c>
      <c r="F24" s="17" t="s">
        <v>14</v>
      </c>
      <c r="G24" s="16" t="s">
        <v>111</v>
      </c>
      <c r="H24" s="17">
        <v>1</v>
      </c>
      <c r="I24" s="3">
        <v>1.08</v>
      </c>
      <c r="J24" s="4">
        <v>10</v>
      </c>
      <c r="K24" s="3">
        <v>0.87</v>
      </c>
      <c r="L24" s="4">
        <v>50</v>
      </c>
      <c r="M24" s="3">
        <v>0.79800000000000004</v>
      </c>
      <c r="N24" s="4">
        <v>100</v>
      </c>
      <c r="O24" s="3">
        <v>0.75</v>
      </c>
      <c r="P24" s="18">
        <f t="shared" si="0"/>
        <v>25</v>
      </c>
      <c r="Q24" s="3">
        <f t="shared" si="2"/>
        <v>0.87</v>
      </c>
      <c r="R24" s="3">
        <f t="shared" si="1"/>
        <v>0.87</v>
      </c>
      <c r="T24" s="16" t="s">
        <v>112</v>
      </c>
    </row>
    <row r="25" spans="1:20" ht="14.25">
      <c r="A25" s="16" t="s">
        <v>113</v>
      </c>
      <c r="B25" s="16" t="s">
        <v>82</v>
      </c>
      <c r="C25" s="16" t="s">
        <v>114</v>
      </c>
      <c r="D25" s="16" t="s">
        <v>115</v>
      </c>
      <c r="E25" t="s">
        <v>116</v>
      </c>
      <c r="F25" s="17" t="s">
        <v>14</v>
      </c>
      <c r="G25" s="16" t="s">
        <v>117</v>
      </c>
      <c r="H25" s="17">
        <v>1</v>
      </c>
      <c r="I25" s="3">
        <v>1.68</v>
      </c>
      <c r="J25" s="4">
        <v>25</v>
      </c>
      <c r="K25" s="3">
        <v>1.56</v>
      </c>
      <c r="L25" s="4">
        <v>50</v>
      </c>
      <c r="M25" s="3">
        <v>1.43</v>
      </c>
      <c r="N25" s="4">
        <v>100</v>
      </c>
      <c r="O25" s="3">
        <v>1.31</v>
      </c>
      <c r="P25" s="18">
        <f t="shared" si="0"/>
        <v>25</v>
      </c>
      <c r="Q25" s="3">
        <f t="shared" si="2"/>
        <v>1.56</v>
      </c>
      <c r="R25" s="3">
        <f t="shared" si="1"/>
        <v>1.56</v>
      </c>
      <c r="T25" s="16" t="s">
        <v>118</v>
      </c>
    </row>
    <row r="26" spans="1:20" ht="14.25">
      <c r="A26" s="16" t="s">
        <v>113</v>
      </c>
      <c r="B26" s="16" t="s">
        <v>82</v>
      </c>
      <c r="C26" s="16" t="s">
        <v>119</v>
      </c>
      <c r="D26" s="16" t="s">
        <v>120</v>
      </c>
      <c r="E26" s="16" t="s">
        <v>121</v>
      </c>
      <c r="F26" s="17" t="s">
        <v>14</v>
      </c>
      <c r="G26" s="16" t="s">
        <v>122</v>
      </c>
      <c r="H26" s="17">
        <v>4</v>
      </c>
      <c r="I26" s="3">
        <v>0.11</v>
      </c>
      <c r="J26" s="4">
        <v>100</v>
      </c>
      <c r="K26" s="3">
        <v>0.1</v>
      </c>
      <c r="L26" s="4">
        <v>500</v>
      </c>
      <c r="M26" s="3">
        <v>0.09</v>
      </c>
      <c r="N26" s="4">
        <v>1000</v>
      </c>
      <c r="O26" s="3">
        <v>0.08</v>
      </c>
      <c r="P26" s="18">
        <f t="shared" si="0"/>
        <v>100</v>
      </c>
      <c r="Q26" s="3">
        <f t="shared" si="2"/>
        <v>0.1</v>
      </c>
      <c r="R26" s="3">
        <f t="shared" si="1"/>
        <v>0.4</v>
      </c>
      <c r="T26" s="16" t="s">
        <v>123</v>
      </c>
    </row>
    <row r="27" spans="1:20" ht="14.25">
      <c r="A27" s="16" t="s">
        <v>113</v>
      </c>
      <c r="B27" s="16" t="s">
        <v>82</v>
      </c>
      <c r="C27" s="16" t="s">
        <v>124</v>
      </c>
      <c r="D27" s="16" t="s">
        <v>125</v>
      </c>
      <c r="E27" s="16" t="s">
        <v>126</v>
      </c>
      <c r="F27" s="17" t="s">
        <v>14</v>
      </c>
      <c r="G27" s="16" t="s">
        <v>127</v>
      </c>
      <c r="H27" s="17">
        <v>2</v>
      </c>
      <c r="I27" s="3">
        <v>0.4</v>
      </c>
      <c r="J27" s="4">
        <v>100</v>
      </c>
      <c r="K27" s="3">
        <v>0.36</v>
      </c>
      <c r="L27" s="4">
        <v>500</v>
      </c>
      <c r="M27" s="3">
        <v>0.32</v>
      </c>
      <c r="N27" s="4">
        <v>1000</v>
      </c>
      <c r="O27" s="3">
        <v>0.28999999999999998</v>
      </c>
      <c r="P27" s="18">
        <f t="shared" si="0"/>
        <v>50</v>
      </c>
      <c r="Q27" s="3">
        <f t="shared" si="2"/>
        <v>0.4</v>
      </c>
      <c r="R27" s="3">
        <f t="shared" si="1"/>
        <v>0.8</v>
      </c>
      <c r="T27" s="16" t="s">
        <v>128</v>
      </c>
    </row>
    <row r="28" spans="1:20" ht="14.25">
      <c r="A28" s="16" t="s">
        <v>138</v>
      </c>
      <c r="B28" s="16" t="s">
        <v>140</v>
      </c>
      <c r="C28" s="16" t="s">
        <v>139</v>
      </c>
      <c r="D28" s="16"/>
      <c r="E28" s="30" t="s">
        <v>148</v>
      </c>
      <c r="F28" s="31" t="s">
        <v>14</v>
      </c>
      <c r="G28" s="16" t="s">
        <v>141</v>
      </c>
      <c r="H28" s="17">
        <v>1</v>
      </c>
      <c r="P28" s="18">
        <f t="shared" si="0"/>
        <v>25</v>
      </c>
      <c r="Q28" s="3">
        <v>0.35</v>
      </c>
      <c r="R28" s="3">
        <f t="shared" si="1"/>
        <v>0.35</v>
      </c>
      <c r="T28" s="16" t="s">
        <v>142</v>
      </c>
    </row>
    <row r="29" spans="1:20" ht="14.25">
      <c r="A29" s="16" t="s">
        <v>113</v>
      </c>
      <c r="B29" s="16" t="s">
        <v>143</v>
      </c>
      <c r="C29" s="16" t="s">
        <v>144</v>
      </c>
      <c r="D29" s="16"/>
      <c r="E29" s="30" t="s">
        <v>145</v>
      </c>
      <c r="F29" s="31" t="s">
        <v>14</v>
      </c>
      <c r="G29" s="16" t="s">
        <v>146</v>
      </c>
      <c r="H29" s="17">
        <v>1</v>
      </c>
      <c r="P29" s="18">
        <f t="shared" si="0"/>
        <v>25</v>
      </c>
      <c r="Q29" s="3">
        <v>0.71</v>
      </c>
      <c r="R29" s="3">
        <f t="shared" si="1"/>
        <v>0.71</v>
      </c>
      <c r="T29" s="16" t="s">
        <v>147</v>
      </c>
    </row>
    <row r="30" spans="1:20" ht="14.25">
      <c r="A30" s="16" t="s">
        <v>129</v>
      </c>
      <c r="B30" s="16" t="s">
        <v>130</v>
      </c>
      <c r="C30" s="16" t="s">
        <v>131</v>
      </c>
      <c r="D30" s="16" t="s">
        <v>132</v>
      </c>
      <c r="E30" s="16" t="s">
        <v>133</v>
      </c>
      <c r="F30" s="17" t="s">
        <v>14</v>
      </c>
      <c r="G30" s="16" t="s">
        <v>134</v>
      </c>
      <c r="H30" s="17">
        <v>1</v>
      </c>
      <c r="I30" s="3">
        <v>0.73</v>
      </c>
      <c r="J30" s="4">
        <v>10</v>
      </c>
      <c r="K30" s="3">
        <v>0.68</v>
      </c>
      <c r="L30" s="4">
        <v>100</v>
      </c>
      <c r="M30" s="3">
        <v>0.61</v>
      </c>
      <c r="N30" s="4">
        <v>500</v>
      </c>
      <c r="O30" s="3">
        <v>0.39</v>
      </c>
      <c r="P30" s="18">
        <f t="shared" si="0"/>
        <v>25</v>
      </c>
      <c r="Q30" s="3">
        <f t="shared" si="2"/>
        <v>0.68</v>
      </c>
      <c r="R30" s="3">
        <f t="shared" si="1"/>
        <v>0.68</v>
      </c>
      <c r="T30" s="16" t="s">
        <v>135</v>
      </c>
    </row>
    <row r="31" spans="1:20" ht="15.75">
      <c r="A31" s="21"/>
      <c r="B31" s="21"/>
      <c r="C31" s="21"/>
      <c r="D31" s="22"/>
      <c r="E31" s="22"/>
      <c r="F31" s="23"/>
      <c r="G31" s="24"/>
      <c r="H31" s="23"/>
      <c r="I31" s="25"/>
      <c r="J31" s="26"/>
      <c r="K31" s="25"/>
      <c r="L31" s="26"/>
      <c r="M31" s="25"/>
      <c r="N31" s="26"/>
      <c r="O31" s="25" t="s">
        <v>136</v>
      </c>
      <c r="P31" s="26"/>
      <c r="Q31" s="25"/>
      <c r="R31" s="25">
        <f>SUM(R8:R30)</f>
        <v>37.395000000000003</v>
      </c>
      <c r="S31" s="25"/>
      <c r="T31" s="22"/>
    </row>
    <row r="32" spans="1:20" ht="14.25"/>
    <row r="33" spans="1:18" ht="15.75">
      <c r="A33"/>
      <c r="O33" s="27" t="s">
        <v>137</v>
      </c>
      <c r="R33" s="27">
        <f>R31*C$4</f>
        <v>934.87500000000011</v>
      </c>
    </row>
    <row r="39" spans="1:18" ht="14.25">
      <c r="F39"/>
      <c r="G39"/>
      <c r="H39"/>
    </row>
  </sheetData>
  <mergeCells count="4">
    <mergeCell ref="A5:B5"/>
    <mergeCell ref="J6:K6"/>
    <mergeCell ref="L6:M6"/>
    <mergeCell ref="N6:O6"/>
  </mergeCells>
  <hyperlinks>
    <hyperlink ref="D8" r:id="rId1"/>
    <hyperlink ref="E8" r:id="rId2"/>
    <hyperlink ref="F8" r:id="rId3"/>
    <hyperlink ref="D9" r:id="rId4"/>
    <hyperlink ref="E9" r:id="rId5"/>
    <hyperlink ref="F9" r:id="rId6"/>
    <hyperlink ref="D10" r:id="rId7"/>
    <hyperlink ref="E10" r:id="rId8"/>
    <hyperlink ref="F10" r:id="rId9"/>
    <hyperlink ref="D11" r:id="rId10"/>
    <hyperlink ref="F11" r:id="rId11"/>
    <hyperlink ref="D12" r:id="rId12"/>
    <hyperlink ref="E12" r:id="rId13"/>
    <hyperlink ref="F12" r:id="rId14"/>
    <hyperlink ref="D13" r:id="rId15"/>
    <hyperlink ref="E13" r:id="rId16"/>
    <hyperlink ref="F13" r:id="rId17"/>
    <hyperlink ref="D14" r:id="rId18"/>
    <hyperlink ref="E14" r:id="rId19"/>
    <hyperlink ref="F14" r:id="rId20"/>
    <hyperlink ref="D15" r:id="rId21"/>
    <hyperlink ref="F15" r:id="rId22"/>
    <hyperlink ref="D16" r:id="rId23"/>
    <hyperlink ref="E16" r:id="rId24"/>
    <hyperlink ref="F16" r:id="rId25"/>
    <hyperlink ref="D17" r:id="rId26"/>
    <hyperlink ref="E17" r:id="rId27"/>
    <hyperlink ref="F17" r:id="rId28"/>
    <hyperlink ref="D18" r:id="rId29"/>
    <hyperlink ref="E18" r:id="rId30"/>
    <hyperlink ref="F18" r:id="rId31"/>
    <hyperlink ref="D19" r:id="rId32"/>
    <hyperlink ref="E19" r:id="rId33"/>
    <hyperlink ref="F19" r:id="rId34"/>
    <hyperlink ref="D20" r:id="rId35"/>
    <hyperlink ref="E20" r:id="rId36"/>
    <hyperlink ref="F20" r:id="rId37"/>
    <hyperlink ref="D21" r:id="rId38"/>
    <hyperlink ref="E21" r:id="rId39"/>
    <hyperlink ref="F21" r:id="rId40"/>
    <hyperlink ref="D22" r:id="rId41"/>
    <hyperlink ref="E22" r:id="rId42"/>
    <hyperlink ref="F22" r:id="rId43"/>
    <hyperlink ref="F23" r:id="rId44"/>
    <hyperlink ref="D24" r:id="rId45"/>
    <hyperlink ref="E24" r:id="rId46"/>
    <hyperlink ref="F24" r:id="rId47"/>
    <hyperlink ref="D25" r:id="rId48"/>
    <hyperlink ref="E25" r:id="rId49"/>
    <hyperlink ref="F25" r:id="rId50"/>
    <hyperlink ref="D26" r:id="rId51"/>
    <hyperlink ref="E26" r:id="rId52"/>
    <hyperlink ref="F26" r:id="rId53"/>
    <hyperlink ref="D27" r:id="rId54"/>
    <hyperlink ref="E27" r:id="rId55"/>
    <hyperlink ref="F27" r:id="rId56"/>
    <hyperlink ref="D30" r:id="rId57"/>
    <hyperlink ref="E30" r:id="rId58"/>
    <hyperlink ref="F30" r:id="rId59"/>
    <hyperlink ref="F28" r:id="rId60"/>
    <hyperlink ref="E29" r:id="rId61"/>
    <hyperlink ref="F29" r:id="rId62"/>
    <hyperlink ref="E28" r:id="rId63"/>
  </hyperlinks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4704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Hightower</dc:creator>
  <cp:lastModifiedBy>alan</cp:lastModifiedBy>
  <cp:revision>33</cp:revision>
  <dcterms:created xsi:type="dcterms:W3CDTF">2011-10-21T12:45:10Z</dcterms:created>
  <dcterms:modified xsi:type="dcterms:W3CDTF">2016-04-26T22:03:49Z</dcterms:modified>
</cp:coreProperties>
</file>